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УП КСП\Desktop\Цикличное меню 2023-2024\"/>
    </mc:Choice>
  </mc:AlternateContent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Лист1!$A$9:$AI$51</definedName>
  </definedNames>
  <calcPr calcId="162913"/>
</workbook>
</file>

<file path=xl/calcChain.xml><?xml version="1.0" encoding="utf-8"?>
<calcChain xmlns="http://schemas.openxmlformats.org/spreadsheetml/2006/main">
  <c r="AO28" i="1" l="1"/>
  <c r="AO27" i="1"/>
  <c r="AL27" i="1" s="1"/>
  <c r="AL17" i="1"/>
  <c r="AO18" i="1"/>
  <c r="AO17" i="1"/>
  <c r="AK15" i="1"/>
  <c r="AK20" i="1"/>
  <c r="AK24" i="1"/>
  <c r="AK29" i="1"/>
  <c r="AK33" i="1"/>
  <c r="AK37" i="1"/>
  <c r="AK41" i="1"/>
  <c r="AK45" i="1"/>
  <c r="AL13" i="1"/>
  <c r="AL14" i="1"/>
  <c r="AL15" i="1"/>
  <c r="AM15" i="1" s="1"/>
  <c r="AL16" i="1"/>
  <c r="AL19" i="1"/>
  <c r="AL20" i="1"/>
  <c r="AL21" i="1"/>
  <c r="AM21" i="1" s="1"/>
  <c r="AL22" i="1"/>
  <c r="AL23" i="1"/>
  <c r="AL24" i="1"/>
  <c r="AL25" i="1"/>
  <c r="AM25" i="1" s="1"/>
  <c r="AL26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5" i="1"/>
  <c r="AL12" i="1"/>
  <c r="AJ13" i="1"/>
  <c r="AK13" i="1" s="1"/>
  <c r="AJ14" i="1"/>
  <c r="AK14" i="1" s="1"/>
  <c r="AJ15" i="1"/>
  <c r="AJ16" i="1"/>
  <c r="AK16" i="1" s="1"/>
  <c r="AJ17" i="1"/>
  <c r="AK17" i="1" s="1"/>
  <c r="AJ19" i="1"/>
  <c r="AK19" i="1" s="1"/>
  <c r="AJ20" i="1"/>
  <c r="AJ21" i="1"/>
  <c r="AK21" i="1" s="1"/>
  <c r="AJ22" i="1"/>
  <c r="AK22" i="1" s="1"/>
  <c r="AJ23" i="1"/>
  <c r="AK23" i="1" s="1"/>
  <c r="AJ24" i="1"/>
  <c r="AJ25" i="1"/>
  <c r="AK25" i="1" s="1"/>
  <c r="AJ26" i="1"/>
  <c r="AK26" i="1" s="1"/>
  <c r="AJ27" i="1"/>
  <c r="AK27" i="1" s="1"/>
  <c r="AJ29" i="1"/>
  <c r="AJ30" i="1"/>
  <c r="AK30" i="1" s="1"/>
  <c r="AJ31" i="1"/>
  <c r="AK31" i="1" s="1"/>
  <c r="AJ32" i="1"/>
  <c r="AK32" i="1" s="1"/>
  <c r="AJ33" i="1"/>
  <c r="AJ34" i="1"/>
  <c r="AK34" i="1" s="1"/>
  <c r="AJ35" i="1"/>
  <c r="AK35" i="1" s="1"/>
  <c r="AJ36" i="1"/>
  <c r="AK36" i="1" s="1"/>
  <c r="AJ37" i="1"/>
  <c r="AJ38" i="1"/>
  <c r="AK38" i="1" s="1"/>
  <c r="AJ39" i="1"/>
  <c r="AK39" i="1" s="1"/>
  <c r="AJ40" i="1"/>
  <c r="AK40" i="1" s="1"/>
  <c r="AJ41" i="1"/>
  <c r="AJ42" i="1"/>
  <c r="AK42" i="1" s="1"/>
  <c r="AM42" i="1" s="1"/>
  <c r="AJ43" i="1"/>
  <c r="AK43" i="1" s="1"/>
  <c r="AJ44" i="1"/>
  <c r="AK44" i="1" s="1"/>
  <c r="AJ45" i="1"/>
  <c r="AG13" i="1"/>
  <c r="AG14" i="1"/>
  <c r="AG15" i="1"/>
  <c r="AG16" i="1"/>
  <c r="AG17" i="1"/>
  <c r="AG19" i="1"/>
  <c r="AG20" i="1"/>
  <c r="AG21" i="1"/>
  <c r="AG22" i="1"/>
  <c r="AG23" i="1"/>
  <c r="AG24" i="1"/>
  <c r="AG25" i="1"/>
  <c r="AG26" i="1"/>
  <c r="AG27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H13" i="1"/>
  <c r="AH14" i="1"/>
  <c r="AH15" i="1"/>
  <c r="AH16" i="1"/>
  <c r="AH17" i="1"/>
  <c r="AH19" i="1"/>
  <c r="AH20" i="1"/>
  <c r="AH21" i="1"/>
  <c r="AH22" i="1"/>
  <c r="AH23" i="1"/>
  <c r="AH24" i="1"/>
  <c r="AH25" i="1"/>
  <c r="AH26" i="1"/>
  <c r="AH27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I40" i="1" s="1"/>
  <c r="AH41" i="1"/>
  <c r="AH42" i="1"/>
  <c r="AH43" i="1"/>
  <c r="AH45" i="1"/>
  <c r="AH12" i="1"/>
  <c r="AE44" i="1"/>
  <c r="AB44" i="1"/>
  <c r="Y44" i="1"/>
  <c r="V44" i="1"/>
  <c r="S44" i="1"/>
  <c r="P44" i="1"/>
  <c r="M44" i="1"/>
  <c r="J44" i="1"/>
  <c r="G44" i="1"/>
  <c r="D44" i="1"/>
  <c r="AM30" i="1" l="1"/>
  <c r="AM27" i="1"/>
  <c r="AM40" i="1"/>
  <c r="AM32" i="1"/>
  <c r="AM35" i="1"/>
  <c r="AM17" i="1"/>
  <c r="AM38" i="1"/>
  <c r="AM34" i="1"/>
  <c r="AM24" i="1"/>
  <c r="AM20" i="1"/>
  <c r="AM14" i="1"/>
  <c r="AM39" i="1"/>
  <c r="AM31" i="1"/>
  <c r="AM41" i="1"/>
  <c r="AM37" i="1"/>
  <c r="AM33" i="1"/>
  <c r="AM29" i="1"/>
  <c r="AM23" i="1"/>
  <c r="AM19" i="1"/>
  <c r="AM13" i="1"/>
  <c r="AM43" i="1"/>
  <c r="AM45" i="1"/>
  <c r="AM36" i="1"/>
  <c r="AM26" i="1"/>
  <c r="AM22" i="1"/>
  <c r="AM16" i="1"/>
  <c r="AH44" i="1"/>
  <c r="AI44" i="1" s="1"/>
  <c r="AI43" i="1"/>
  <c r="AI41" i="1"/>
  <c r="AI37" i="1"/>
  <c r="AI29" i="1"/>
  <c r="AI24" i="1"/>
  <c r="AI22" i="1"/>
  <c r="AL44" i="1"/>
  <c r="AM44" i="1" s="1"/>
  <c r="AI45" i="1"/>
  <c r="AI39" i="1"/>
  <c r="AI35" i="1"/>
  <c r="AI33" i="1"/>
  <c r="AI31" i="1"/>
  <c r="AI26" i="1"/>
  <c r="AI20" i="1"/>
  <c r="AI17" i="1"/>
  <c r="AI15" i="1"/>
  <c r="AI13" i="1"/>
  <c r="AI21" i="1"/>
  <c r="AI30" i="1"/>
  <c r="AI42" i="1"/>
  <c r="AI38" i="1"/>
  <c r="AI36" i="1"/>
  <c r="AI34" i="1"/>
  <c r="AI32" i="1"/>
  <c r="AI27" i="1"/>
  <c r="AI25" i="1"/>
  <c r="AI23" i="1"/>
  <c r="AI19" i="1"/>
  <c r="AI16" i="1"/>
  <c r="AI14" i="1"/>
  <c r="AJ12" i="1" l="1"/>
  <c r="AK12" i="1" s="1"/>
  <c r="AM12" i="1" s="1"/>
  <c r="AG12" i="1"/>
  <c r="AI12" i="1" s="1"/>
</calcChain>
</file>

<file path=xl/sharedStrings.xml><?xml version="1.0" encoding="utf-8"?>
<sst xmlns="http://schemas.openxmlformats.org/spreadsheetml/2006/main" count="67" uniqueCount="64">
  <si>
    <t>Наименование продукта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</si>
  <si>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</si>
  <si>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</si>
  <si>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</si>
  <si>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</si>
  <si>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</si>
  <si>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</si>
  <si>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</si>
  <si>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</si>
  <si>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</si>
  <si>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</si>
  <si>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Норма за 10 дней</t>
  </si>
  <si>
    <t>Отклонение %</t>
  </si>
  <si>
    <t>Хлеб ржаной</t>
  </si>
  <si>
    <t>Хлеб пшеничный</t>
  </si>
  <si>
    <t>Мука пшеничная</t>
  </si>
  <si>
    <t>Макаронные изделия</t>
  </si>
  <si>
    <t>Картофель</t>
  </si>
  <si>
    <t>Фрукты свежие</t>
  </si>
  <si>
    <t>Фрукты сухие</t>
  </si>
  <si>
    <t>Рыба-филе</t>
  </si>
  <si>
    <t>Молоко</t>
  </si>
  <si>
    <t>Кисломолочные продукты</t>
  </si>
  <si>
    <t>Творог</t>
  </si>
  <si>
    <t>Сметана</t>
  </si>
  <si>
    <t>Масло сливочное</t>
  </si>
  <si>
    <t xml:space="preserve">Масло растительное </t>
  </si>
  <si>
    <t>Сахар</t>
  </si>
  <si>
    <t>Кондитерские изделия</t>
  </si>
  <si>
    <t>Чай</t>
  </si>
  <si>
    <t>Какао</t>
  </si>
  <si>
    <t>Соль</t>
  </si>
  <si>
    <t>Дрожжи</t>
  </si>
  <si>
    <t>Фактически выдано продуктов в нетто по дням (горячее питание) на одного обучающегося</t>
  </si>
  <si>
    <t>начальное образование</t>
  </si>
  <si>
    <t>Овощи(свеж,морож,консер)</t>
  </si>
  <si>
    <t>Соки, напитки</t>
  </si>
  <si>
    <t xml:space="preserve">Мясо </t>
  </si>
  <si>
    <t>Колбасные изделия</t>
  </si>
  <si>
    <t>Возрастная категория: 7-10 лет</t>
  </si>
  <si>
    <t>Суточная норма 100%</t>
  </si>
  <si>
    <t>За 10 дней фактически выдано (завтрак)</t>
  </si>
  <si>
    <t>завтрак, обед</t>
  </si>
  <si>
    <t xml:space="preserve">Согласно Приложения № 7 к СанПин 2.3/2.4.3590-20 отклонения в среднесуточных наборах пищевой продукции для организации питания детей  (в нетто г,мл, на 1 ребенка в сутки)   возможно выявить только при полноценном 5-ти или 7-ми разовом питании. При двух разовом питании (завтрак и обед) ребенок не может получить весь рекомендуемый суточный объем пищевых продуктов. </t>
  </si>
  <si>
    <t xml:space="preserve">     Ведомость накопительная  </t>
  </si>
  <si>
    <t>Субпродукты (печень)</t>
  </si>
  <si>
    <t>Птица</t>
  </si>
  <si>
    <t>Кофейный напиток</t>
  </si>
  <si>
    <t>Крахмал</t>
  </si>
  <si>
    <t>Специи</t>
  </si>
  <si>
    <t xml:space="preserve">Яйцо, штук </t>
  </si>
  <si>
    <t>Норма завтрак-обед, 50-60%</t>
  </si>
  <si>
    <t>Картофель*</t>
  </si>
  <si>
    <t>*согласно таблице замены пищевой продукции 100 г картофеля приравнен к 33 г бобовых</t>
  </si>
  <si>
    <t>Молоко**</t>
  </si>
  <si>
    <t>**согласно таблице замены пищевой продукции 100 г молока приравнен к 12,5 г сыра</t>
  </si>
  <si>
    <t>Сыр**</t>
  </si>
  <si>
    <t>Крупы, бобовые*</t>
  </si>
  <si>
    <r>
      <t>103,95-</t>
    </r>
    <r>
      <rPr>
        <b/>
        <sz val="9"/>
        <rFont val="Times New Roman"/>
        <family val="1"/>
        <charset val="204"/>
      </rPr>
      <t>20</t>
    </r>
  </si>
  <si>
    <r>
      <t>107,1-</t>
    </r>
    <r>
      <rPr>
        <b/>
        <sz val="9"/>
        <rFont val="Times New Roman"/>
        <family val="1"/>
        <charset val="204"/>
      </rPr>
      <t>30</t>
    </r>
  </si>
  <si>
    <r>
      <t>101,13-</t>
    </r>
    <r>
      <rPr>
        <b/>
        <sz val="9"/>
        <rFont val="Times New Roman"/>
        <family val="1"/>
        <charset val="204"/>
      </rPr>
      <t>20</t>
    </r>
  </si>
  <si>
    <r>
      <t>15-</t>
    </r>
    <r>
      <rPr>
        <b/>
        <sz val="9"/>
        <rFont val="Times New Roman"/>
        <family val="1"/>
        <charset val="204"/>
      </rPr>
      <t>15</t>
    </r>
  </si>
  <si>
    <t>ООО "КСП"</t>
  </si>
  <si>
    <t>февраль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</si>
</sst>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2" xfId="0" applyFont="1" applyBorder="1" applyAlignment="1"/>
    <xf numFmtId="17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1" xfId="0" applyFont="1" applyFill="1" applyBorder="1"/>
    <xf numFmtId="0" fontId="2" fillId="0" borderId="1" xfId="0" applyFont="1" applyBorder="1"/>
    <xf numFmtId="16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justify" wrapText="1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tabSelected="1" topLeftCell="A28" zoomScaleNormal="100" workbookViewId="0">
      <selection activeCell="AM10" sqref="AM10:AM11"/>
    </sheetView>
  </sheetViews>
  <sheetFormatPr defaultRowHeight="15" x14ac:dyDescent="0.25"/>
  <cols>
    <col min="1" max="1" width="26.140625" style="5" customWidth="1"/>
    <col min="2" max="2" width="0.140625" style="5" customWidth="1"/>
    <col min="3" max="3" width="5.7109375" style="5" hidden="1" customWidth="1"/>
    <col min="4" max="4" width="11.28515625" style="5" customWidth="1"/>
    <col min="5" max="5" width="0.42578125" style="5" hidden="1" customWidth="1"/>
    <col min="6" max="6" width="5.42578125" style="5" hidden="1" customWidth="1"/>
    <col min="7" max="7" width="10.5703125" style="5" customWidth="1"/>
    <col min="8" max="8" width="6" style="5" hidden="1" customWidth="1"/>
    <col min="9" max="9" width="5.85546875" style="5" hidden="1" customWidth="1"/>
    <col min="10" max="10" width="11.42578125" style="5" customWidth="1"/>
    <col min="11" max="11" width="0.140625" style="5" customWidth="1"/>
    <col min="12" max="12" width="5.5703125" style="5" hidden="1" customWidth="1"/>
    <col min="13" max="13" width="9.85546875" style="5" customWidth="1"/>
    <col min="14" max="14" width="0.42578125" style="5" hidden="1" customWidth="1"/>
    <col min="15" max="15" width="5.5703125" style="5" hidden="1" customWidth="1"/>
    <col min="16" max="16" width="9.85546875" style="5" customWidth="1"/>
    <col min="17" max="17" width="0.28515625" style="5" customWidth="1"/>
    <col min="18" max="18" width="5.85546875" style="5" hidden="1" customWidth="1"/>
    <col min="19" max="19" width="10.28515625" style="5" customWidth="1"/>
    <col min="20" max="20" width="0.28515625" style="5" customWidth="1"/>
    <col min="21" max="21" width="5.140625" style="5" hidden="1" customWidth="1"/>
    <col min="22" max="22" width="10.42578125" style="5" customWidth="1"/>
    <col min="23" max="23" width="0.140625" style="5" customWidth="1"/>
    <col min="24" max="24" width="4.7109375" style="5" hidden="1" customWidth="1"/>
    <col min="25" max="25" width="10.140625" style="5" customWidth="1"/>
    <col min="26" max="26" width="0.28515625" style="5" customWidth="1"/>
    <col min="27" max="27" width="5" style="5" hidden="1" customWidth="1"/>
    <col min="28" max="28" width="9.140625" style="5" customWidth="1"/>
    <col min="29" max="29" width="0.28515625" style="5" customWidth="1"/>
    <col min="30" max="30" width="6.140625" style="5" hidden="1" customWidth="1"/>
    <col min="31" max="31" width="10.140625" style="5" customWidth="1"/>
    <col min="32" max="32" width="10.42578125" style="5" hidden="1" customWidth="1"/>
    <col min="33" max="33" width="9.5703125" style="5" hidden="1" customWidth="1"/>
    <col min="34" max="34" width="11.85546875" style="5" hidden="1" customWidth="1"/>
    <col min="35" max="35" width="8" style="5" hidden="1" customWidth="1"/>
    <col min="36" max="36" width="12.28515625" style="17" customWidth="1"/>
    <col min="37" max="37" width="9.5703125" style="18" customWidth="1"/>
    <col min="38" max="38" width="11.85546875" style="5" customWidth="1"/>
    <col min="39" max="39" width="10.42578125" style="5" customWidth="1"/>
    <col min="40" max="40" width="9.140625" style="5"/>
    <col min="41" max="41" width="0" style="5" hidden="1" customWidth="1"/>
    <col min="42" max="16384" width="9.140625" style="5"/>
  </cols>
  <sheetData>
    <row r="1" spans="1:39" hidden="1" x14ac:dyDescent="0.25"/>
    <row r="2" spans="1:39" hidden="1" x14ac:dyDescent="0.25"/>
    <row r="3" spans="1:39" hidden="1" x14ac:dyDescent="0.25"/>
    <row r="4" spans="1:39" hidden="1" x14ac:dyDescent="0.25"/>
    <row r="5" spans="1:39" hidden="1" x14ac:dyDescent="0.25"/>
    <row r="6" spans="1:39" ht="18.75" hidden="1" x14ac:dyDescent="0.3">
      <c r="P6" s="6"/>
      <c r="Q6" s="6"/>
      <c r="R6" s="6"/>
    </row>
    <row r="7" spans="1:39" ht="14.25" customHeight="1" x14ac:dyDescent="0.25"/>
    <row r="8" spans="1:39" ht="14.25" customHeight="1" x14ac:dyDescent="0.25">
      <c r="D8" s="5" t="s">
        <v>34</v>
      </c>
    </row>
    <row r="9" spans="1:39" ht="18.75" x14ac:dyDescent="0.3">
      <c r="A9" s="17" t="s">
        <v>39</v>
      </c>
      <c r="D9" s="5" t="s">
        <v>42</v>
      </c>
      <c r="M9" s="37" t="s">
        <v>44</v>
      </c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7"/>
      <c r="Z9" s="7"/>
      <c r="AA9" s="7"/>
      <c r="AB9" s="7" t="s">
        <v>63</v>
      </c>
      <c r="AC9" s="7"/>
      <c r="AD9" s="7"/>
      <c r="AE9" s="7"/>
      <c r="AF9" s="7"/>
      <c r="AH9" s="8"/>
      <c r="AK9" s="18" t="s">
        <v>62</v>
      </c>
      <c r="AL9" s="8"/>
    </row>
    <row r="10" spans="1:39" ht="23.25" customHeight="1" x14ac:dyDescent="0.25">
      <c r="A10" s="41" t="s">
        <v>0</v>
      </c>
      <c r="B10" s="38" t="s">
        <v>33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0"/>
      <c r="AF10" s="25" t="s">
        <v>40</v>
      </c>
      <c r="AG10" s="25" t="s">
        <v>11</v>
      </c>
      <c r="AH10" s="25" t="s">
        <v>41</v>
      </c>
      <c r="AI10" s="26" t="s">
        <v>12</v>
      </c>
      <c r="AJ10" s="24" t="s">
        <v>51</v>
      </c>
      <c r="AK10" s="25" t="s">
        <v>11</v>
      </c>
      <c r="AL10" s="25" t="s">
        <v>41</v>
      </c>
      <c r="AM10" s="26" t="s">
        <v>12</v>
      </c>
    </row>
    <row r="11" spans="1:39" ht="36" customHeight="1" x14ac:dyDescent="0.25">
      <c r="A11" s="41"/>
      <c r="B11" s="9">
        <v>1</v>
      </c>
      <c r="C11" s="9">
        <v>2</v>
      </c>
      <c r="D11" s="10" t="s">
        <v>1</v>
      </c>
      <c r="E11" s="11">
        <v>1</v>
      </c>
      <c r="F11" s="11">
        <v>2</v>
      </c>
      <c r="G11" s="10" t="s">
        <v>2</v>
      </c>
      <c r="H11" s="11">
        <v>1</v>
      </c>
      <c r="I11" s="11">
        <v>2</v>
      </c>
      <c r="J11" s="10" t="s">
        <v>3</v>
      </c>
      <c r="K11" s="11">
        <v>1</v>
      </c>
      <c r="L11" s="11">
        <v>2</v>
      </c>
      <c r="M11" s="10" t="s">
        <v>4</v>
      </c>
      <c r="N11" s="11">
        <v>1</v>
      </c>
      <c r="O11" s="11">
        <v>2</v>
      </c>
      <c r="P11" s="10" t="s">
        <v>5</v>
      </c>
      <c r="Q11" s="11">
        <v>1</v>
      </c>
      <c r="R11" s="11">
        <v>2</v>
      </c>
      <c r="S11" s="10" t="s">
        <v>6</v>
      </c>
      <c r="T11" s="11">
        <v>1</v>
      </c>
      <c r="U11" s="11">
        <v>2</v>
      </c>
      <c r="V11" s="10" t="s">
        <v>7</v>
      </c>
      <c r="W11" s="11">
        <v>1</v>
      </c>
      <c r="X11" s="11">
        <v>2</v>
      </c>
      <c r="Y11" s="10" t="s">
        <v>8</v>
      </c>
      <c r="Z11" s="11">
        <v>1</v>
      </c>
      <c r="AA11" s="11">
        <v>2</v>
      </c>
      <c r="AB11" s="10" t="s">
        <v>9</v>
      </c>
      <c r="AC11" s="11">
        <v>1</v>
      </c>
      <c r="AD11" s="11">
        <v>2</v>
      </c>
      <c r="AE11" s="10" t="s">
        <v>10</v>
      </c>
      <c r="AF11" s="25"/>
      <c r="AG11" s="25"/>
      <c r="AH11" s="25"/>
      <c r="AI11" s="26"/>
      <c r="AJ11" s="24"/>
      <c r="AK11" s="25"/>
      <c r="AL11" s="25"/>
      <c r="AM11" s="26"/>
    </row>
    <row r="12" spans="1:39" x14ac:dyDescent="0.25">
      <c r="A12" s="12" t="s">
        <v>13</v>
      </c>
      <c r="B12" s="2"/>
      <c r="C12" s="2">
        <v>40</v>
      </c>
      <c r="D12" s="1">
        <v>40</v>
      </c>
      <c r="E12" s="1"/>
      <c r="F12" s="1"/>
      <c r="G12" s="1">
        <v>20</v>
      </c>
      <c r="H12" s="1"/>
      <c r="I12" s="1"/>
      <c r="J12" s="1">
        <v>30</v>
      </c>
      <c r="K12" s="1"/>
      <c r="L12" s="1"/>
      <c r="M12" s="1">
        <v>50</v>
      </c>
      <c r="N12" s="1"/>
      <c r="O12" s="1"/>
      <c r="P12" s="1">
        <v>70</v>
      </c>
      <c r="Q12" s="1"/>
      <c r="R12" s="1"/>
      <c r="S12" s="1">
        <v>40</v>
      </c>
      <c r="T12" s="1"/>
      <c r="U12" s="1"/>
      <c r="V12" s="1">
        <v>45</v>
      </c>
      <c r="W12" s="1"/>
      <c r="X12" s="1"/>
      <c r="Y12" s="1">
        <v>60</v>
      </c>
      <c r="Z12" s="1"/>
      <c r="AA12" s="1"/>
      <c r="AB12" s="1">
        <v>40</v>
      </c>
      <c r="AC12" s="1"/>
      <c r="AD12" s="1"/>
      <c r="AE12" s="1">
        <v>40</v>
      </c>
      <c r="AF12" s="1">
        <v>80</v>
      </c>
      <c r="AG12" s="1">
        <f>AF12*10</f>
        <v>800</v>
      </c>
      <c r="AH12" s="2">
        <f>SUM(D12:AE12)</f>
        <v>435</v>
      </c>
      <c r="AI12" s="3">
        <f>AH12/AG12*100-100</f>
        <v>-45.625000000000007</v>
      </c>
      <c r="AJ12" s="2">
        <f>AF12*0.55</f>
        <v>44</v>
      </c>
      <c r="AK12" s="19">
        <f>AJ12*10</f>
        <v>440</v>
      </c>
      <c r="AL12" s="2">
        <f>SUM(D12:AE12)</f>
        <v>435</v>
      </c>
      <c r="AM12" s="3">
        <f>AL12/AK12*100-100</f>
        <v>-1.1363636363636402</v>
      </c>
    </row>
    <row r="13" spans="1:39" x14ac:dyDescent="0.25">
      <c r="A13" s="12" t="s">
        <v>14</v>
      </c>
      <c r="B13" s="2">
        <v>20</v>
      </c>
      <c r="C13" s="2">
        <v>20</v>
      </c>
      <c r="D13" s="1">
        <v>40</v>
      </c>
      <c r="E13" s="4"/>
      <c r="F13" s="4"/>
      <c r="G13" s="1">
        <v>26.67</v>
      </c>
      <c r="H13" s="4"/>
      <c r="I13" s="4"/>
      <c r="J13" s="1">
        <v>34</v>
      </c>
      <c r="K13" s="4"/>
      <c r="L13" s="4"/>
      <c r="M13" s="1">
        <v>54</v>
      </c>
      <c r="N13" s="4"/>
      <c r="O13" s="4"/>
      <c r="P13" s="1">
        <v>34</v>
      </c>
      <c r="Q13" s="4"/>
      <c r="R13" s="4"/>
      <c r="S13" s="1">
        <v>45.2</v>
      </c>
      <c r="T13" s="4"/>
      <c r="U13" s="4"/>
      <c r="V13" s="1">
        <v>20</v>
      </c>
      <c r="W13" s="4"/>
      <c r="X13" s="4"/>
      <c r="Y13" s="1">
        <v>49</v>
      </c>
      <c r="Z13" s="4"/>
      <c r="AA13" s="4"/>
      <c r="AB13" s="1">
        <v>40</v>
      </c>
      <c r="AC13" s="4"/>
      <c r="AD13" s="4"/>
      <c r="AE13" s="1">
        <v>46.67</v>
      </c>
      <c r="AF13" s="4">
        <v>150</v>
      </c>
      <c r="AG13" s="1">
        <f t="shared" ref="AG13:AG45" si="0">AF13*10</f>
        <v>1500</v>
      </c>
      <c r="AH13" s="2">
        <f t="shared" ref="AH13:AH45" si="1">SUM(D13:AE13)</f>
        <v>389.54</v>
      </c>
      <c r="AI13" s="3">
        <f t="shared" ref="AI13:AI45" si="2">AH13/AG13*100-100</f>
        <v>-74.030666666666662</v>
      </c>
      <c r="AJ13" s="2">
        <f t="shared" ref="AJ13:AJ45" si="3">AF13*0.55</f>
        <v>82.5</v>
      </c>
      <c r="AK13" s="19">
        <f t="shared" ref="AK13:AK45" si="4">AJ13*10</f>
        <v>825</v>
      </c>
      <c r="AL13" s="2">
        <f t="shared" ref="AL13:AL45" si="5">SUM(D13:AE13)</f>
        <v>389.54</v>
      </c>
      <c r="AM13" s="3">
        <f t="shared" ref="AM13:AM45" si="6">AL13/AK13*100-100</f>
        <v>-52.783030303030301</v>
      </c>
    </row>
    <row r="14" spans="1:39" x14ac:dyDescent="0.25">
      <c r="A14" s="12" t="s">
        <v>15</v>
      </c>
      <c r="B14" s="2"/>
      <c r="C14" s="2"/>
      <c r="D14" s="1"/>
      <c r="E14" s="4"/>
      <c r="F14" s="4"/>
      <c r="G14" s="1">
        <v>3.33</v>
      </c>
      <c r="H14" s="4"/>
      <c r="I14" s="4"/>
      <c r="J14" s="1"/>
      <c r="K14" s="4"/>
      <c r="L14" s="4"/>
      <c r="M14" s="1"/>
      <c r="N14" s="4"/>
      <c r="O14" s="4"/>
      <c r="P14" s="1"/>
      <c r="Q14" s="4"/>
      <c r="R14" s="4"/>
      <c r="S14" s="1">
        <v>5</v>
      </c>
      <c r="T14" s="4"/>
      <c r="U14" s="4"/>
      <c r="V14" s="1"/>
      <c r="W14" s="4"/>
      <c r="X14" s="4"/>
      <c r="Y14" s="1">
        <v>10.46</v>
      </c>
      <c r="Z14" s="4"/>
      <c r="AA14" s="4"/>
      <c r="AB14" s="1"/>
      <c r="AC14" s="4"/>
      <c r="AD14" s="4"/>
      <c r="AE14" s="1">
        <v>3.33</v>
      </c>
      <c r="AF14" s="4">
        <v>15</v>
      </c>
      <c r="AG14" s="1">
        <f t="shared" si="0"/>
        <v>150</v>
      </c>
      <c r="AH14" s="2">
        <f t="shared" si="1"/>
        <v>22.119999999999997</v>
      </c>
      <c r="AI14" s="3">
        <f t="shared" si="2"/>
        <v>-85.25333333333333</v>
      </c>
      <c r="AJ14" s="2">
        <f t="shared" si="3"/>
        <v>8.25</v>
      </c>
      <c r="AK14" s="19">
        <f t="shared" si="4"/>
        <v>82.5</v>
      </c>
      <c r="AL14" s="2">
        <f t="shared" si="5"/>
        <v>22.119999999999997</v>
      </c>
      <c r="AM14" s="3">
        <f t="shared" si="6"/>
        <v>-73.187878787878788</v>
      </c>
    </row>
    <row r="15" spans="1:39" x14ac:dyDescent="0.25">
      <c r="A15" s="12" t="s">
        <v>57</v>
      </c>
      <c r="B15" s="2"/>
      <c r="C15" s="2">
        <v>62.26</v>
      </c>
      <c r="D15" s="1">
        <v>42.45</v>
      </c>
      <c r="E15" s="4"/>
      <c r="F15" s="4"/>
      <c r="G15" s="1">
        <v>55.5</v>
      </c>
      <c r="H15" s="13"/>
      <c r="I15" s="4"/>
      <c r="J15" s="1" t="s">
        <v>58</v>
      </c>
      <c r="K15" s="4"/>
      <c r="L15" s="4"/>
      <c r="M15" s="1">
        <v>49.2</v>
      </c>
      <c r="N15" s="4"/>
      <c r="O15" s="4"/>
      <c r="P15" s="1">
        <v>90.18</v>
      </c>
      <c r="Q15" s="4"/>
      <c r="R15" s="4"/>
      <c r="S15" s="1" t="s">
        <v>59</v>
      </c>
      <c r="T15" s="4"/>
      <c r="U15" s="4"/>
      <c r="V15" s="1">
        <v>61.6</v>
      </c>
      <c r="W15" s="4"/>
      <c r="X15" s="4"/>
      <c r="Y15" s="1">
        <v>15.6</v>
      </c>
      <c r="Z15" s="4"/>
      <c r="AA15" s="4"/>
      <c r="AB15" s="1" t="s">
        <v>60</v>
      </c>
      <c r="AC15" s="4"/>
      <c r="AD15" s="4"/>
      <c r="AE15" s="1">
        <v>64.38</v>
      </c>
      <c r="AF15" s="4">
        <v>45</v>
      </c>
      <c r="AG15" s="1">
        <f t="shared" si="0"/>
        <v>450</v>
      </c>
      <c r="AH15" s="2">
        <f t="shared" si="1"/>
        <v>378.91</v>
      </c>
      <c r="AI15" s="3">
        <f t="shared" si="2"/>
        <v>-15.797777777777782</v>
      </c>
      <c r="AJ15" s="2">
        <f t="shared" si="3"/>
        <v>24.750000000000004</v>
      </c>
      <c r="AK15" s="19">
        <f t="shared" si="4"/>
        <v>247.50000000000003</v>
      </c>
      <c r="AL15" s="2">
        <f t="shared" si="5"/>
        <v>378.91</v>
      </c>
      <c r="AM15" s="3">
        <f t="shared" si="6"/>
        <v>53.094949494949475</v>
      </c>
    </row>
    <row r="16" spans="1:39" x14ac:dyDescent="0.25">
      <c r="A16" s="12" t="s">
        <v>16</v>
      </c>
      <c r="B16" s="2">
        <v>61.2</v>
      </c>
      <c r="C16" s="2">
        <v>13</v>
      </c>
      <c r="D16" s="1">
        <v>83</v>
      </c>
      <c r="E16" s="4"/>
      <c r="F16" s="4"/>
      <c r="G16" s="1">
        <v>51</v>
      </c>
      <c r="H16" s="4"/>
      <c r="I16" s="4"/>
      <c r="J16" s="1"/>
      <c r="K16" s="4"/>
      <c r="L16" s="4"/>
      <c r="M16" s="1"/>
      <c r="N16" s="4"/>
      <c r="O16" s="4"/>
      <c r="P16" s="1"/>
      <c r="Q16" s="4"/>
      <c r="R16" s="4"/>
      <c r="S16" s="1"/>
      <c r="T16" s="4"/>
      <c r="U16" s="4"/>
      <c r="V16" s="1">
        <v>70</v>
      </c>
      <c r="W16" s="4"/>
      <c r="X16" s="4"/>
      <c r="Y16" s="1"/>
      <c r="Z16" s="4"/>
      <c r="AA16" s="4"/>
      <c r="AB16" s="1"/>
      <c r="AC16" s="4"/>
      <c r="AD16" s="4"/>
      <c r="AE16" s="1">
        <v>51</v>
      </c>
      <c r="AF16" s="4">
        <v>15</v>
      </c>
      <c r="AG16" s="1">
        <f t="shared" si="0"/>
        <v>150</v>
      </c>
      <c r="AH16" s="2">
        <f t="shared" si="1"/>
        <v>255</v>
      </c>
      <c r="AI16" s="3">
        <f t="shared" si="2"/>
        <v>70</v>
      </c>
      <c r="AJ16" s="2">
        <f t="shared" si="3"/>
        <v>8.25</v>
      </c>
      <c r="AK16" s="19">
        <f t="shared" si="4"/>
        <v>82.5</v>
      </c>
      <c r="AL16" s="2">
        <f t="shared" si="5"/>
        <v>255</v>
      </c>
      <c r="AM16" s="3">
        <f t="shared" si="6"/>
        <v>209.09090909090907</v>
      </c>
    </row>
    <row r="17" spans="1:41" x14ac:dyDescent="0.25">
      <c r="A17" s="12" t="s">
        <v>17</v>
      </c>
      <c r="B17" s="2"/>
      <c r="C17" s="2">
        <v>50</v>
      </c>
      <c r="D17" s="1">
        <v>50</v>
      </c>
      <c r="E17" s="4"/>
      <c r="F17" s="4"/>
      <c r="G17" s="1">
        <v>20</v>
      </c>
      <c r="H17" s="4"/>
      <c r="I17" s="4"/>
      <c r="J17" s="1">
        <v>50</v>
      </c>
      <c r="K17" s="4"/>
      <c r="L17" s="4"/>
      <c r="M17" s="1">
        <v>162.80000000000001</v>
      </c>
      <c r="N17" s="4"/>
      <c r="O17" s="4"/>
      <c r="P17" s="1">
        <v>30</v>
      </c>
      <c r="Q17" s="4"/>
      <c r="R17" s="4"/>
      <c r="S17" s="1"/>
      <c r="T17" s="4"/>
      <c r="U17" s="4"/>
      <c r="V17" s="1">
        <v>75</v>
      </c>
      <c r="W17" s="4"/>
      <c r="X17" s="4"/>
      <c r="Y17" s="1">
        <v>83.36</v>
      </c>
      <c r="Z17" s="4"/>
      <c r="AA17" s="4"/>
      <c r="AB17" s="1">
        <v>50</v>
      </c>
      <c r="AC17" s="4"/>
      <c r="AD17" s="4"/>
      <c r="AE17" s="1">
        <v>25</v>
      </c>
      <c r="AF17" s="4">
        <v>187</v>
      </c>
      <c r="AG17" s="1">
        <f t="shared" si="0"/>
        <v>1870</v>
      </c>
      <c r="AH17" s="2">
        <f t="shared" si="1"/>
        <v>546.16000000000008</v>
      </c>
      <c r="AI17" s="3">
        <f t="shared" si="2"/>
        <v>-70.793582887700524</v>
      </c>
      <c r="AJ17" s="28">
        <f t="shared" si="3"/>
        <v>102.85000000000001</v>
      </c>
      <c r="AK17" s="28">
        <f t="shared" si="4"/>
        <v>1028.5</v>
      </c>
      <c r="AL17" s="28">
        <f>AO17+AO18</f>
        <v>758.29000000000008</v>
      </c>
      <c r="AM17" s="30">
        <f>AL17/AK17*100-100</f>
        <v>-26.272241127856091</v>
      </c>
      <c r="AO17" s="5">
        <f>SUM(D17:AE17)</f>
        <v>546.16000000000008</v>
      </c>
    </row>
    <row r="18" spans="1:41" x14ac:dyDescent="0.25">
      <c r="A18" s="20" t="s">
        <v>52</v>
      </c>
      <c r="B18" s="21"/>
      <c r="C18" s="21"/>
      <c r="D18" s="22"/>
      <c r="E18" s="23"/>
      <c r="F18" s="23"/>
      <c r="G18" s="22"/>
      <c r="H18" s="23"/>
      <c r="I18" s="23"/>
      <c r="J18" s="22">
        <v>60.61</v>
      </c>
      <c r="K18" s="23"/>
      <c r="L18" s="23"/>
      <c r="M18" s="22"/>
      <c r="N18" s="23"/>
      <c r="O18" s="23"/>
      <c r="P18" s="22"/>
      <c r="Q18" s="23"/>
      <c r="R18" s="23"/>
      <c r="S18" s="22">
        <v>90.91</v>
      </c>
      <c r="T18" s="23"/>
      <c r="U18" s="23"/>
      <c r="V18" s="22"/>
      <c r="W18" s="23"/>
      <c r="X18" s="23"/>
      <c r="Y18" s="22"/>
      <c r="Z18" s="23"/>
      <c r="AA18" s="23"/>
      <c r="AB18" s="22">
        <v>60.61</v>
      </c>
      <c r="AC18" s="23"/>
      <c r="AD18" s="23"/>
      <c r="AE18" s="22"/>
      <c r="AF18" s="4"/>
      <c r="AG18" s="1"/>
      <c r="AH18" s="2"/>
      <c r="AI18" s="3"/>
      <c r="AJ18" s="29"/>
      <c r="AK18" s="29"/>
      <c r="AL18" s="29"/>
      <c r="AM18" s="31"/>
      <c r="AO18" s="5">
        <f>SUM(D18:AE18)</f>
        <v>212.13</v>
      </c>
    </row>
    <row r="19" spans="1:41" x14ac:dyDescent="0.25">
      <c r="A19" s="12" t="s">
        <v>35</v>
      </c>
      <c r="B19" s="2">
        <v>60</v>
      </c>
      <c r="C19" s="2">
        <v>117.05</v>
      </c>
      <c r="D19" s="1">
        <v>163.1</v>
      </c>
      <c r="E19" s="4"/>
      <c r="F19" s="4"/>
      <c r="G19" s="1">
        <v>90.1</v>
      </c>
      <c r="H19" s="4"/>
      <c r="I19" s="4"/>
      <c r="J19" s="1">
        <v>39.35</v>
      </c>
      <c r="K19" s="4"/>
      <c r="L19" s="4"/>
      <c r="M19" s="1">
        <v>113.5</v>
      </c>
      <c r="N19" s="4"/>
      <c r="O19" s="4"/>
      <c r="P19" s="1">
        <v>158.26</v>
      </c>
      <c r="Q19" s="4"/>
      <c r="R19" s="4"/>
      <c r="S19" s="1">
        <v>43.4</v>
      </c>
      <c r="T19" s="4"/>
      <c r="U19" s="4"/>
      <c r="V19" s="1">
        <v>115.8</v>
      </c>
      <c r="W19" s="4"/>
      <c r="X19" s="4"/>
      <c r="Y19" s="1">
        <v>387.7</v>
      </c>
      <c r="Z19" s="4"/>
      <c r="AA19" s="4"/>
      <c r="AB19" s="1">
        <v>99.35</v>
      </c>
      <c r="AC19" s="4"/>
      <c r="AD19" s="4"/>
      <c r="AE19" s="1">
        <v>58.33</v>
      </c>
      <c r="AF19" s="4">
        <v>280</v>
      </c>
      <c r="AG19" s="1">
        <f t="shared" si="0"/>
        <v>2800</v>
      </c>
      <c r="AH19" s="2">
        <f t="shared" si="1"/>
        <v>1268.8899999999996</v>
      </c>
      <c r="AI19" s="3">
        <f t="shared" si="2"/>
        <v>-54.682500000000012</v>
      </c>
      <c r="AJ19" s="2">
        <f t="shared" si="3"/>
        <v>154</v>
      </c>
      <c r="AK19" s="19">
        <f t="shared" si="4"/>
        <v>1540</v>
      </c>
      <c r="AL19" s="2">
        <f t="shared" si="5"/>
        <v>1268.8899999999996</v>
      </c>
      <c r="AM19" s="3">
        <f t="shared" si="6"/>
        <v>-17.604545454545473</v>
      </c>
    </row>
    <row r="20" spans="1:41" x14ac:dyDescent="0.25">
      <c r="A20" s="12" t="s">
        <v>18</v>
      </c>
      <c r="B20" s="2"/>
      <c r="C20" s="2"/>
      <c r="D20" s="1"/>
      <c r="E20" s="4"/>
      <c r="F20" s="4"/>
      <c r="G20" s="1"/>
      <c r="H20" s="4"/>
      <c r="I20" s="4"/>
      <c r="J20" s="1">
        <v>180</v>
      </c>
      <c r="K20" s="4"/>
      <c r="L20" s="4"/>
      <c r="M20" s="1">
        <v>22</v>
      </c>
      <c r="N20" s="4"/>
      <c r="O20" s="4"/>
      <c r="P20" s="1"/>
      <c r="Q20" s="4"/>
      <c r="R20" s="4"/>
      <c r="S20" s="1">
        <v>180</v>
      </c>
      <c r="T20" s="4"/>
      <c r="U20" s="4"/>
      <c r="V20" s="1"/>
      <c r="W20" s="4"/>
      <c r="X20" s="4"/>
      <c r="Y20" s="1">
        <v>16</v>
      </c>
      <c r="Z20" s="4"/>
      <c r="AA20" s="4"/>
      <c r="AB20" s="1">
        <v>40</v>
      </c>
      <c r="AC20" s="4"/>
      <c r="AD20" s="4"/>
      <c r="AE20" s="1"/>
      <c r="AF20" s="4">
        <v>185</v>
      </c>
      <c r="AG20" s="1">
        <f t="shared" si="0"/>
        <v>1850</v>
      </c>
      <c r="AH20" s="2">
        <f t="shared" si="1"/>
        <v>438</v>
      </c>
      <c r="AI20" s="3">
        <f t="shared" si="2"/>
        <v>-76.324324324324323</v>
      </c>
      <c r="AJ20" s="2">
        <f t="shared" si="3"/>
        <v>101.75000000000001</v>
      </c>
      <c r="AK20" s="19">
        <f t="shared" si="4"/>
        <v>1017.5000000000001</v>
      </c>
      <c r="AL20" s="2">
        <f t="shared" si="5"/>
        <v>438</v>
      </c>
      <c r="AM20" s="3">
        <f t="shared" si="6"/>
        <v>-56.953316953316957</v>
      </c>
    </row>
    <row r="21" spans="1:41" x14ac:dyDescent="0.25">
      <c r="A21" s="12" t="s">
        <v>19</v>
      </c>
      <c r="B21" s="2"/>
      <c r="C21" s="2"/>
      <c r="D21" s="1"/>
      <c r="E21" s="4"/>
      <c r="F21" s="4"/>
      <c r="G21" s="1"/>
      <c r="H21" s="4"/>
      <c r="I21" s="4"/>
      <c r="J21" s="1"/>
      <c r="K21" s="4"/>
      <c r="L21" s="4"/>
      <c r="M21" s="1"/>
      <c r="N21" s="4"/>
      <c r="O21" s="4"/>
      <c r="P21" s="1"/>
      <c r="Q21" s="4"/>
      <c r="R21" s="4"/>
      <c r="S21" s="1"/>
      <c r="T21" s="4"/>
      <c r="U21" s="4"/>
      <c r="V21" s="1"/>
      <c r="W21" s="4"/>
      <c r="X21" s="4"/>
      <c r="Y21" s="1"/>
      <c r="Z21" s="4"/>
      <c r="AA21" s="4"/>
      <c r="AB21" s="1"/>
      <c r="AC21" s="4"/>
      <c r="AD21" s="4"/>
      <c r="AE21" s="1"/>
      <c r="AF21" s="4">
        <v>15</v>
      </c>
      <c r="AG21" s="1">
        <f t="shared" si="0"/>
        <v>150</v>
      </c>
      <c r="AH21" s="2">
        <f t="shared" si="1"/>
        <v>0</v>
      </c>
      <c r="AI21" s="3">
        <f t="shared" si="2"/>
        <v>-100</v>
      </c>
      <c r="AJ21" s="2">
        <f t="shared" si="3"/>
        <v>8.25</v>
      </c>
      <c r="AK21" s="19">
        <f t="shared" si="4"/>
        <v>82.5</v>
      </c>
      <c r="AL21" s="2">
        <f t="shared" si="5"/>
        <v>0</v>
      </c>
      <c r="AM21" s="3">
        <f t="shared" si="6"/>
        <v>-100</v>
      </c>
    </row>
    <row r="22" spans="1:41" x14ac:dyDescent="0.25">
      <c r="A22" s="12" t="s">
        <v>36</v>
      </c>
      <c r="B22" s="2"/>
      <c r="C22" s="2"/>
      <c r="D22" s="1"/>
      <c r="E22" s="4"/>
      <c r="F22" s="4"/>
      <c r="G22" s="1">
        <v>200</v>
      </c>
      <c r="H22" s="4"/>
      <c r="I22" s="4"/>
      <c r="J22" s="1"/>
      <c r="K22" s="4"/>
      <c r="L22" s="4"/>
      <c r="M22" s="1">
        <v>200</v>
      </c>
      <c r="N22" s="4"/>
      <c r="O22" s="4"/>
      <c r="P22" s="1">
        <v>200</v>
      </c>
      <c r="Q22" s="4"/>
      <c r="R22" s="4"/>
      <c r="S22" s="1"/>
      <c r="T22" s="4"/>
      <c r="U22" s="4"/>
      <c r="V22" s="1">
        <v>200</v>
      </c>
      <c r="W22" s="4"/>
      <c r="X22" s="4"/>
      <c r="Y22" s="1">
        <v>200</v>
      </c>
      <c r="Z22" s="4"/>
      <c r="AA22" s="4"/>
      <c r="AB22" s="1"/>
      <c r="AC22" s="4"/>
      <c r="AD22" s="4"/>
      <c r="AE22" s="1">
        <v>200</v>
      </c>
      <c r="AF22" s="4">
        <v>200</v>
      </c>
      <c r="AG22" s="1">
        <f t="shared" si="0"/>
        <v>2000</v>
      </c>
      <c r="AH22" s="2">
        <f t="shared" si="1"/>
        <v>1200</v>
      </c>
      <c r="AI22" s="3">
        <f t="shared" si="2"/>
        <v>-40</v>
      </c>
      <c r="AJ22" s="2">
        <f t="shared" si="3"/>
        <v>110.00000000000001</v>
      </c>
      <c r="AK22" s="19">
        <f t="shared" si="4"/>
        <v>1100.0000000000002</v>
      </c>
      <c r="AL22" s="2">
        <f t="shared" si="5"/>
        <v>1200</v>
      </c>
      <c r="AM22" s="3">
        <f t="shared" si="6"/>
        <v>9.0909090909090651</v>
      </c>
    </row>
    <row r="23" spans="1:41" x14ac:dyDescent="0.25">
      <c r="A23" s="12" t="s">
        <v>37</v>
      </c>
      <c r="B23" s="2"/>
      <c r="C23" s="2">
        <v>54.24</v>
      </c>
      <c r="D23" s="1">
        <v>36.979999999999997</v>
      </c>
      <c r="E23" s="4"/>
      <c r="F23" s="4"/>
      <c r="G23" s="1">
        <v>31.66</v>
      </c>
      <c r="H23" s="4"/>
      <c r="I23" s="4"/>
      <c r="J23" s="1">
        <v>37</v>
      </c>
      <c r="K23" s="4"/>
      <c r="L23" s="4"/>
      <c r="M23" s="1"/>
      <c r="N23" s="4"/>
      <c r="O23" s="4"/>
      <c r="P23" s="1">
        <v>83.84</v>
      </c>
      <c r="Q23" s="4"/>
      <c r="R23" s="4"/>
      <c r="S23" s="1"/>
      <c r="T23" s="4"/>
      <c r="U23" s="4"/>
      <c r="V23" s="1">
        <v>49.3</v>
      </c>
      <c r="W23" s="4"/>
      <c r="X23" s="4"/>
      <c r="Y23" s="1">
        <v>68.3</v>
      </c>
      <c r="Z23" s="4"/>
      <c r="AA23" s="4"/>
      <c r="AB23" s="1">
        <v>87</v>
      </c>
      <c r="AC23" s="4"/>
      <c r="AD23" s="4"/>
      <c r="AE23" s="1">
        <v>31.66</v>
      </c>
      <c r="AF23" s="4">
        <v>70</v>
      </c>
      <c r="AG23" s="1">
        <f t="shared" si="0"/>
        <v>700</v>
      </c>
      <c r="AH23" s="2">
        <f t="shared" si="1"/>
        <v>425.74000000000007</v>
      </c>
      <c r="AI23" s="3">
        <f t="shared" si="2"/>
        <v>-39.179999999999993</v>
      </c>
      <c r="AJ23" s="2">
        <f t="shared" si="3"/>
        <v>38.5</v>
      </c>
      <c r="AK23" s="19">
        <f t="shared" si="4"/>
        <v>385</v>
      </c>
      <c r="AL23" s="2">
        <f t="shared" si="5"/>
        <v>425.74000000000007</v>
      </c>
      <c r="AM23" s="3">
        <f t="shared" si="6"/>
        <v>10.581818181818207</v>
      </c>
    </row>
    <row r="24" spans="1:41" x14ac:dyDescent="0.25">
      <c r="A24" s="12" t="s">
        <v>45</v>
      </c>
      <c r="B24" s="2"/>
      <c r="C24" s="2"/>
      <c r="D24" s="1"/>
      <c r="E24" s="4"/>
      <c r="F24" s="4"/>
      <c r="G24" s="1"/>
      <c r="H24" s="4"/>
      <c r="I24" s="4"/>
      <c r="J24" s="1"/>
      <c r="K24" s="4"/>
      <c r="L24" s="4"/>
      <c r="M24" s="1"/>
      <c r="N24" s="4"/>
      <c r="O24" s="4"/>
      <c r="P24" s="1"/>
      <c r="Q24" s="4"/>
      <c r="R24" s="4"/>
      <c r="S24" s="1"/>
      <c r="T24" s="4"/>
      <c r="U24" s="4"/>
      <c r="V24" s="1"/>
      <c r="W24" s="4"/>
      <c r="X24" s="4"/>
      <c r="Y24" s="1"/>
      <c r="Z24" s="4"/>
      <c r="AA24" s="4"/>
      <c r="AB24" s="1"/>
      <c r="AC24" s="4"/>
      <c r="AD24" s="4"/>
      <c r="AE24" s="1"/>
      <c r="AF24" s="4">
        <v>30</v>
      </c>
      <c r="AG24" s="1">
        <f t="shared" si="0"/>
        <v>300</v>
      </c>
      <c r="AH24" s="2">
        <f t="shared" si="1"/>
        <v>0</v>
      </c>
      <c r="AI24" s="3">
        <f t="shared" si="2"/>
        <v>-100</v>
      </c>
      <c r="AJ24" s="2">
        <f t="shared" si="3"/>
        <v>16.5</v>
      </c>
      <c r="AK24" s="19">
        <f t="shared" si="4"/>
        <v>165</v>
      </c>
      <c r="AL24" s="2">
        <f t="shared" si="5"/>
        <v>0</v>
      </c>
      <c r="AM24" s="3">
        <f t="shared" si="6"/>
        <v>-100</v>
      </c>
    </row>
    <row r="25" spans="1:41" x14ac:dyDescent="0.25">
      <c r="A25" s="12" t="s">
        <v>46</v>
      </c>
      <c r="B25" s="2"/>
      <c r="C25" s="2"/>
      <c r="D25" s="1"/>
      <c r="E25" s="4"/>
      <c r="F25" s="4"/>
      <c r="G25" s="1"/>
      <c r="H25" s="4"/>
      <c r="I25" s="4"/>
      <c r="J25" s="1">
        <v>39</v>
      </c>
      <c r="K25" s="4"/>
      <c r="L25" s="4"/>
      <c r="M25" s="1"/>
      <c r="N25" s="4"/>
      <c r="O25" s="4"/>
      <c r="P25" s="1"/>
      <c r="Q25" s="4"/>
      <c r="R25" s="4"/>
      <c r="S25" s="1">
        <v>50</v>
      </c>
      <c r="T25" s="4"/>
      <c r="U25" s="4"/>
      <c r="V25" s="1"/>
      <c r="W25" s="4"/>
      <c r="X25" s="4"/>
      <c r="Y25" s="1">
        <v>39</v>
      </c>
      <c r="Z25" s="4"/>
      <c r="AA25" s="4"/>
      <c r="AB25" s="1"/>
      <c r="AC25" s="4"/>
      <c r="AD25" s="4"/>
      <c r="AE25" s="1"/>
      <c r="AF25" s="4">
        <v>35</v>
      </c>
      <c r="AG25" s="1">
        <f t="shared" si="0"/>
        <v>350</v>
      </c>
      <c r="AH25" s="2">
        <f t="shared" si="1"/>
        <v>128</v>
      </c>
      <c r="AI25" s="3">
        <f t="shared" si="2"/>
        <v>-63.428571428571431</v>
      </c>
      <c r="AJ25" s="2">
        <f t="shared" si="3"/>
        <v>19.25</v>
      </c>
      <c r="AK25" s="19">
        <f t="shared" si="4"/>
        <v>192.5</v>
      </c>
      <c r="AL25" s="2">
        <f t="shared" si="5"/>
        <v>128</v>
      </c>
      <c r="AM25" s="3">
        <f t="shared" si="6"/>
        <v>-33.506493506493513</v>
      </c>
    </row>
    <row r="26" spans="1:41" x14ac:dyDescent="0.25">
      <c r="A26" s="12" t="s">
        <v>20</v>
      </c>
      <c r="B26" s="2"/>
      <c r="C26" s="2"/>
      <c r="D26" s="1"/>
      <c r="E26" s="4"/>
      <c r="F26" s="4"/>
      <c r="G26" s="1"/>
      <c r="H26" s="4"/>
      <c r="I26" s="4"/>
      <c r="J26" s="1"/>
      <c r="K26" s="4"/>
      <c r="L26" s="4"/>
      <c r="M26" s="1">
        <v>33</v>
      </c>
      <c r="N26" s="4"/>
      <c r="O26" s="4"/>
      <c r="P26" s="1"/>
      <c r="Q26" s="4"/>
      <c r="R26" s="4"/>
      <c r="S26" s="1"/>
      <c r="T26" s="4"/>
      <c r="U26" s="4"/>
      <c r="V26" s="1"/>
      <c r="W26" s="4"/>
      <c r="X26" s="4"/>
      <c r="Y26" s="1"/>
      <c r="Z26" s="4"/>
      <c r="AA26" s="4"/>
      <c r="AB26" s="1"/>
      <c r="AC26" s="4"/>
      <c r="AD26" s="4"/>
      <c r="AE26" s="1"/>
      <c r="AF26" s="4">
        <v>58</v>
      </c>
      <c r="AG26" s="1">
        <f t="shared" si="0"/>
        <v>580</v>
      </c>
      <c r="AH26" s="2">
        <f t="shared" si="1"/>
        <v>33</v>
      </c>
      <c r="AI26" s="3">
        <f t="shared" si="2"/>
        <v>-94.310344827586206</v>
      </c>
      <c r="AJ26" s="2">
        <f t="shared" si="3"/>
        <v>31.900000000000002</v>
      </c>
      <c r="AK26" s="19">
        <f t="shared" si="4"/>
        <v>319</v>
      </c>
      <c r="AL26" s="2">
        <f t="shared" si="5"/>
        <v>33</v>
      </c>
      <c r="AM26" s="3">
        <f t="shared" si="6"/>
        <v>-89.65517241379311</v>
      </c>
    </row>
    <row r="27" spans="1:41" x14ac:dyDescent="0.25">
      <c r="A27" s="12" t="s">
        <v>21</v>
      </c>
      <c r="B27" s="2"/>
      <c r="C27" s="2"/>
      <c r="D27" s="1"/>
      <c r="E27" s="4"/>
      <c r="F27" s="4"/>
      <c r="G27" s="1">
        <v>206.56</v>
      </c>
      <c r="H27" s="4"/>
      <c r="I27" s="4"/>
      <c r="J27" s="1"/>
      <c r="K27" s="4"/>
      <c r="L27" s="4"/>
      <c r="M27" s="1">
        <v>156.6</v>
      </c>
      <c r="N27" s="4"/>
      <c r="O27" s="4"/>
      <c r="P27" s="1"/>
      <c r="Q27" s="4"/>
      <c r="R27" s="4"/>
      <c r="S27" s="1">
        <v>23.4</v>
      </c>
      <c r="T27" s="4"/>
      <c r="U27" s="4"/>
      <c r="V27" s="1"/>
      <c r="W27" s="4"/>
      <c r="X27" s="4"/>
      <c r="Y27" s="1">
        <v>50</v>
      </c>
      <c r="Z27" s="4"/>
      <c r="AA27" s="4"/>
      <c r="AB27" s="1"/>
      <c r="AC27" s="4"/>
      <c r="AD27" s="4"/>
      <c r="AE27" s="1">
        <v>111.25</v>
      </c>
      <c r="AF27" s="4">
        <v>300</v>
      </c>
      <c r="AG27" s="1">
        <f t="shared" si="0"/>
        <v>3000</v>
      </c>
      <c r="AH27" s="2">
        <f t="shared" si="1"/>
        <v>547.80999999999995</v>
      </c>
      <c r="AI27" s="3">
        <f t="shared" si="2"/>
        <v>-81.739666666666665</v>
      </c>
      <c r="AJ27" s="32">
        <f t="shared" si="3"/>
        <v>165</v>
      </c>
      <c r="AK27" s="32">
        <f t="shared" si="4"/>
        <v>1650</v>
      </c>
      <c r="AL27" s="32">
        <f>AO27+AO28</f>
        <v>667.81</v>
      </c>
      <c r="AM27" s="34">
        <f>AL27/AK27*100-100</f>
        <v>-59.526666666666671</v>
      </c>
      <c r="AO27" s="5">
        <f>SUM(D27:AE27)</f>
        <v>547.80999999999995</v>
      </c>
    </row>
    <row r="28" spans="1:41" x14ac:dyDescent="0.25">
      <c r="A28" s="12" t="s">
        <v>54</v>
      </c>
      <c r="B28" s="2"/>
      <c r="C28" s="2"/>
      <c r="D28" s="22">
        <v>120</v>
      </c>
      <c r="E28" s="23"/>
      <c r="F28" s="23"/>
      <c r="G28" s="22"/>
      <c r="H28" s="23"/>
      <c r="I28" s="23"/>
      <c r="J28" s="22"/>
      <c r="K28" s="23"/>
      <c r="L28" s="23"/>
      <c r="M28" s="22"/>
      <c r="N28" s="23"/>
      <c r="O28" s="23"/>
      <c r="P28" s="22"/>
      <c r="Q28" s="23"/>
      <c r="R28" s="23"/>
      <c r="S28" s="22"/>
      <c r="T28" s="23"/>
      <c r="U28" s="23"/>
      <c r="V28" s="22"/>
      <c r="W28" s="23"/>
      <c r="X28" s="23"/>
      <c r="Y28" s="22"/>
      <c r="Z28" s="23"/>
      <c r="AA28" s="23"/>
      <c r="AB28" s="22"/>
      <c r="AC28" s="23"/>
      <c r="AD28" s="23"/>
      <c r="AE28" s="22"/>
      <c r="AF28" s="4"/>
      <c r="AG28" s="1"/>
      <c r="AH28" s="2"/>
      <c r="AI28" s="3"/>
      <c r="AJ28" s="33"/>
      <c r="AK28" s="33"/>
      <c r="AL28" s="33"/>
      <c r="AM28" s="35"/>
      <c r="AO28" s="5">
        <f>SUM(D28:AE28)</f>
        <v>120</v>
      </c>
    </row>
    <row r="29" spans="1:41" x14ac:dyDescent="0.25">
      <c r="A29" s="12" t="s">
        <v>22</v>
      </c>
      <c r="B29" s="2"/>
      <c r="C29" s="2"/>
      <c r="D29" s="1"/>
      <c r="E29" s="4"/>
      <c r="F29" s="4"/>
      <c r="G29" s="1"/>
      <c r="H29" s="4"/>
      <c r="I29" s="4"/>
      <c r="J29" s="1"/>
      <c r="K29" s="4"/>
      <c r="L29" s="4"/>
      <c r="M29" s="1"/>
      <c r="N29" s="4"/>
      <c r="O29" s="4"/>
      <c r="P29" s="1"/>
      <c r="Q29" s="4"/>
      <c r="R29" s="4"/>
      <c r="S29" s="1"/>
      <c r="T29" s="4"/>
      <c r="U29" s="4"/>
      <c r="V29" s="1"/>
      <c r="W29" s="4"/>
      <c r="X29" s="4"/>
      <c r="Y29" s="1"/>
      <c r="Z29" s="4"/>
      <c r="AA29" s="4"/>
      <c r="AB29" s="1"/>
      <c r="AC29" s="4"/>
      <c r="AD29" s="4"/>
      <c r="AE29" s="1"/>
      <c r="AF29" s="4">
        <v>150</v>
      </c>
      <c r="AG29" s="1">
        <f t="shared" si="0"/>
        <v>1500</v>
      </c>
      <c r="AH29" s="2">
        <f t="shared" si="1"/>
        <v>0</v>
      </c>
      <c r="AI29" s="3">
        <f t="shared" si="2"/>
        <v>-100</v>
      </c>
      <c r="AJ29" s="2">
        <f t="shared" si="3"/>
        <v>82.5</v>
      </c>
      <c r="AK29" s="19">
        <f t="shared" si="4"/>
        <v>825</v>
      </c>
      <c r="AL29" s="2">
        <f t="shared" si="5"/>
        <v>0</v>
      </c>
      <c r="AM29" s="3">
        <f t="shared" si="6"/>
        <v>-100</v>
      </c>
    </row>
    <row r="30" spans="1:41" x14ac:dyDescent="0.25">
      <c r="A30" s="12" t="s">
        <v>23</v>
      </c>
      <c r="B30" s="2"/>
      <c r="C30" s="2"/>
      <c r="D30" s="1"/>
      <c r="E30" s="4"/>
      <c r="F30" s="4"/>
      <c r="G30" s="1"/>
      <c r="H30" s="4"/>
      <c r="I30" s="4"/>
      <c r="J30" s="1"/>
      <c r="K30" s="4"/>
      <c r="L30" s="4"/>
      <c r="M30" s="1"/>
      <c r="N30" s="4"/>
      <c r="O30" s="4"/>
      <c r="P30" s="1"/>
      <c r="Q30" s="4"/>
      <c r="R30" s="4"/>
      <c r="S30" s="1">
        <v>72.8</v>
      </c>
      <c r="T30" s="4"/>
      <c r="U30" s="4"/>
      <c r="V30" s="1"/>
      <c r="W30" s="4"/>
      <c r="X30" s="4"/>
      <c r="Y30" s="1"/>
      <c r="Z30" s="4"/>
      <c r="AA30" s="4"/>
      <c r="AB30" s="1"/>
      <c r="AC30" s="4"/>
      <c r="AD30" s="4"/>
      <c r="AE30" s="1"/>
      <c r="AF30" s="4">
        <v>50</v>
      </c>
      <c r="AG30" s="1">
        <f t="shared" si="0"/>
        <v>500</v>
      </c>
      <c r="AH30" s="2">
        <f t="shared" si="1"/>
        <v>72.8</v>
      </c>
      <c r="AI30" s="3">
        <f t="shared" si="2"/>
        <v>-85.44</v>
      </c>
      <c r="AJ30" s="2">
        <f t="shared" si="3"/>
        <v>27.500000000000004</v>
      </c>
      <c r="AK30" s="19">
        <f t="shared" si="4"/>
        <v>275.00000000000006</v>
      </c>
      <c r="AL30" s="2">
        <f t="shared" si="5"/>
        <v>72.8</v>
      </c>
      <c r="AM30" s="3">
        <f t="shared" si="6"/>
        <v>-73.527272727272731</v>
      </c>
    </row>
    <row r="31" spans="1:41" x14ac:dyDescent="0.25">
      <c r="A31" s="12" t="s">
        <v>56</v>
      </c>
      <c r="B31" s="2">
        <v>30</v>
      </c>
      <c r="C31" s="2"/>
      <c r="D31" s="1" t="s">
        <v>61</v>
      </c>
      <c r="E31" s="4"/>
      <c r="F31" s="4"/>
      <c r="G31" s="1"/>
      <c r="H31" s="4"/>
      <c r="I31" s="4"/>
      <c r="J31" s="1"/>
      <c r="K31" s="4"/>
      <c r="L31" s="4"/>
      <c r="M31" s="1">
        <v>20</v>
      </c>
      <c r="N31" s="4"/>
      <c r="O31" s="4"/>
      <c r="P31" s="1"/>
      <c r="Q31" s="4"/>
      <c r="R31" s="4"/>
      <c r="S31" s="1"/>
      <c r="T31" s="4"/>
      <c r="U31" s="4"/>
      <c r="V31" s="1">
        <v>15</v>
      </c>
      <c r="W31" s="4"/>
      <c r="X31" s="4"/>
      <c r="Y31" s="1"/>
      <c r="Z31" s="4"/>
      <c r="AA31" s="4"/>
      <c r="AB31" s="1"/>
      <c r="AC31" s="4"/>
      <c r="AD31" s="4"/>
      <c r="AE31" s="1">
        <v>20</v>
      </c>
      <c r="AF31" s="4">
        <v>10</v>
      </c>
      <c r="AG31" s="1">
        <f t="shared" si="0"/>
        <v>100</v>
      </c>
      <c r="AH31" s="2">
        <f t="shared" si="1"/>
        <v>55</v>
      </c>
      <c r="AI31" s="3">
        <f t="shared" si="2"/>
        <v>-44.999999999999993</v>
      </c>
      <c r="AJ31" s="2">
        <f t="shared" si="3"/>
        <v>5.5</v>
      </c>
      <c r="AK31" s="19">
        <f t="shared" si="4"/>
        <v>55</v>
      </c>
      <c r="AL31" s="2">
        <f t="shared" si="5"/>
        <v>55</v>
      </c>
      <c r="AM31" s="3">
        <f t="shared" si="6"/>
        <v>0</v>
      </c>
    </row>
    <row r="32" spans="1:41" x14ac:dyDescent="0.25">
      <c r="A32" s="12" t="s">
        <v>24</v>
      </c>
      <c r="B32" s="2"/>
      <c r="C32" s="2"/>
      <c r="D32" s="1"/>
      <c r="E32" s="4"/>
      <c r="F32" s="4"/>
      <c r="G32" s="1">
        <v>5</v>
      </c>
      <c r="H32" s="4"/>
      <c r="I32" s="4"/>
      <c r="J32" s="1"/>
      <c r="K32" s="4"/>
      <c r="L32" s="4"/>
      <c r="M32" s="1"/>
      <c r="N32" s="4"/>
      <c r="O32" s="4"/>
      <c r="P32" s="1">
        <v>5</v>
      </c>
      <c r="Q32" s="4"/>
      <c r="R32" s="4"/>
      <c r="S32" s="1">
        <v>5.2</v>
      </c>
      <c r="T32" s="4"/>
      <c r="U32" s="4"/>
      <c r="V32" s="1">
        <v>5</v>
      </c>
      <c r="W32" s="4"/>
      <c r="X32" s="4"/>
      <c r="Y32" s="1">
        <v>18</v>
      </c>
      <c r="Z32" s="4"/>
      <c r="AA32" s="4"/>
      <c r="AB32" s="1"/>
      <c r="AC32" s="4"/>
      <c r="AD32" s="4"/>
      <c r="AE32" s="1">
        <v>5</v>
      </c>
      <c r="AF32" s="4">
        <v>10</v>
      </c>
      <c r="AG32" s="1">
        <f t="shared" si="0"/>
        <v>100</v>
      </c>
      <c r="AH32" s="2">
        <f t="shared" si="1"/>
        <v>43.2</v>
      </c>
      <c r="AI32" s="3">
        <f t="shared" si="2"/>
        <v>-56.8</v>
      </c>
      <c r="AJ32" s="2">
        <f t="shared" si="3"/>
        <v>5.5</v>
      </c>
      <c r="AK32" s="19">
        <f t="shared" si="4"/>
        <v>55</v>
      </c>
      <c r="AL32" s="2">
        <f t="shared" si="5"/>
        <v>43.2</v>
      </c>
      <c r="AM32" s="3">
        <f t="shared" si="6"/>
        <v>-21.454545454545453</v>
      </c>
    </row>
    <row r="33" spans="1:39" x14ac:dyDescent="0.25">
      <c r="A33" s="12" t="s">
        <v>25</v>
      </c>
      <c r="B33" s="2">
        <v>16.3</v>
      </c>
      <c r="C33" s="2">
        <v>2.75</v>
      </c>
      <c r="D33" s="1">
        <v>8.75</v>
      </c>
      <c r="E33" s="4"/>
      <c r="F33" s="4"/>
      <c r="G33" s="1">
        <v>22.25</v>
      </c>
      <c r="H33" s="4"/>
      <c r="I33" s="4"/>
      <c r="J33" s="1">
        <v>11</v>
      </c>
      <c r="K33" s="14"/>
      <c r="L33" s="4"/>
      <c r="M33" s="1">
        <v>12</v>
      </c>
      <c r="N33" s="4"/>
      <c r="O33" s="15"/>
      <c r="P33" s="1">
        <v>10.25</v>
      </c>
      <c r="Q33" s="4"/>
      <c r="R33" s="4"/>
      <c r="S33" s="1">
        <v>7.8</v>
      </c>
      <c r="T33" s="4"/>
      <c r="U33" s="4"/>
      <c r="V33" s="1">
        <v>10</v>
      </c>
      <c r="W33" s="4"/>
      <c r="X33" s="4"/>
      <c r="Y33" s="1">
        <v>10</v>
      </c>
      <c r="Z33" s="4"/>
      <c r="AA33" s="4"/>
      <c r="AB33" s="1">
        <v>11</v>
      </c>
      <c r="AC33" s="4"/>
      <c r="AD33" s="4"/>
      <c r="AE33" s="1">
        <v>17.75</v>
      </c>
      <c r="AF33" s="4">
        <v>30</v>
      </c>
      <c r="AG33" s="1">
        <f t="shared" si="0"/>
        <v>300</v>
      </c>
      <c r="AH33" s="2">
        <f t="shared" si="1"/>
        <v>120.8</v>
      </c>
      <c r="AI33" s="3">
        <f t="shared" si="2"/>
        <v>-59.733333333333334</v>
      </c>
      <c r="AJ33" s="2">
        <f t="shared" si="3"/>
        <v>16.5</v>
      </c>
      <c r="AK33" s="19">
        <f t="shared" si="4"/>
        <v>165</v>
      </c>
      <c r="AL33" s="2">
        <f t="shared" si="5"/>
        <v>120.8</v>
      </c>
      <c r="AM33" s="3">
        <f t="shared" si="6"/>
        <v>-26.787878787878796</v>
      </c>
    </row>
    <row r="34" spans="1:39" x14ac:dyDescent="0.25">
      <c r="A34" s="12" t="s">
        <v>26</v>
      </c>
      <c r="B34" s="2"/>
      <c r="C34" s="2">
        <v>10.7</v>
      </c>
      <c r="D34" s="1">
        <v>8.25</v>
      </c>
      <c r="E34" s="4"/>
      <c r="F34" s="4"/>
      <c r="G34" s="1">
        <v>5</v>
      </c>
      <c r="H34" s="4"/>
      <c r="I34" s="4"/>
      <c r="J34" s="1">
        <v>8.25</v>
      </c>
      <c r="K34" s="4"/>
      <c r="L34" s="4"/>
      <c r="M34" s="1">
        <v>14</v>
      </c>
      <c r="N34" s="4"/>
      <c r="O34" s="4"/>
      <c r="P34" s="1">
        <v>9.65</v>
      </c>
      <c r="Q34" s="4"/>
      <c r="R34" s="4"/>
      <c r="S34" s="1">
        <v>5.2</v>
      </c>
      <c r="T34" s="4"/>
      <c r="U34" s="4"/>
      <c r="V34" s="1">
        <v>7</v>
      </c>
      <c r="W34" s="4"/>
      <c r="X34" s="4"/>
      <c r="Y34" s="1">
        <v>13.4</v>
      </c>
      <c r="Z34" s="4"/>
      <c r="AA34" s="4"/>
      <c r="AB34" s="1">
        <v>7</v>
      </c>
      <c r="AC34" s="4"/>
      <c r="AD34" s="4"/>
      <c r="AE34" s="1">
        <v>10</v>
      </c>
      <c r="AF34" s="4">
        <v>15</v>
      </c>
      <c r="AG34" s="1">
        <f t="shared" si="0"/>
        <v>150</v>
      </c>
      <c r="AH34" s="2">
        <f t="shared" si="1"/>
        <v>87.75</v>
      </c>
      <c r="AI34" s="3">
        <f t="shared" si="2"/>
        <v>-41.5</v>
      </c>
      <c r="AJ34" s="2">
        <f t="shared" si="3"/>
        <v>8.25</v>
      </c>
      <c r="AK34" s="19">
        <f t="shared" si="4"/>
        <v>82.5</v>
      </c>
      <c r="AL34" s="2">
        <f t="shared" si="5"/>
        <v>87.75</v>
      </c>
      <c r="AM34" s="3">
        <f t="shared" si="6"/>
        <v>6.363636363636374</v>
      </c>
    </row>
    <row r="35" spans="1:39" x14ac:dyDescent="0.25">
      <c r="A35" s="12" t="s">
        <v>50</v>
      </c>
      <c r="B35" s="2"/>
      <c r="C35" s="2"/>
      <c r="D35" s="1"/>
      <c r="E35" s="4"/>
      <c r="F35" s="4"/>
      <c r="G35" s="1">
        <v>1</v>
      </c>
      <c r="H35" s="4"/>
      <c r="I35" s="4"/>
      <c r="J35" s="1"/>
      <c r="K35" s="4"/>
      <c r="L35" s="4"/>
      <c r="M35" s="1"/>
      <c r="N35" s="4"/>
      <c r="O35" s="4"/>
      <c r="P35" s="1"/>
      <c r="Q35" s="4"/>
      <c r="R35" s="4"/>
      <c r="S35" s="1">
        <v>0.11</v>
      </c>
      <c r="T35" s="4"/>
      <c r="U35" s="4"/>
      <c r="V35" s="1"/>
      <c r="W35" s="4"/>
      <c r="X35" s="4"/>
      <c r="Y35" s="1"/>
      <c r="Z35" s="4"/>
      <c r="AA35" s="4"/>
      <c r="AB35" s="1"/>
      <c r="AC35" s="4"/>
      <c r="AD35" s="4"/>
      <c r="AE35" s="1"/>
      <c r="AF35" s="4">
        <v>1</v>
      </c>
      <c r="AG35" s="1">
        <f t="shared" si="0"/>
        <v>10</v>
      </c>
      <c r="AH35" s="2">
        <f t="shared" si="1"/>
        <v>1.1100000000000001</v>
      </c>
      <c r="AI35" s="3">
        <f t="shared" si="2"/>
        <v>-88.9</v>
      </c>
      <c r="AJ35" s="2">
        <f t="shared" si="3"/>
        <v>0.55000000000000004</v>
      </c>
      <c r="AK35" s="19">
        <f t="shared" si="4"/>
        <v>5.5</v>
      </c>
      <c r="AL35" s="2">
        <f t="shared" si="5"/>
        <v>1.1100000000000001</v>
      </c>
      <c r="AM35" s="3">
        <f t="shared" si="6"/>
        <v>-79.818181818181813</v>
      </c>
    </row>
    <row r="36" spans="1:39" x14ac:dyDescent="0.25">
      <c r="A36" s="12" t="s">
        <v>27</v>
      </c>
      <c r="B36" s="2">
        <v>15</v>
      </c>
      <c r="C36" s="2">
        <v>10</v>
      </c>
      <c r="D36" s="1">
        <v>20</v>
      </c>
      <c r="E36" s="4"/>
      <c r="F36" s="4"/>
      <c r="G36" s="1">
        <v>18.399999999999999</v>
      </c>
      <c r="H36" s="4"/>
      <c r="I36" s="4"/>
      <c r="J36" s="1">
        <v>20</v>
      </c>
      <c r="K36" s="4"/>
      <c r="L36" s="4"/>
      <c r="M36" s="1">
        <v>10</v>
      </c>
      <c r="N36" s="4"/>
      <c r="O36" s="4"/>
      <c r="P36" s="1">
        <v>10</v>
      </c>
      <c r="Q36" s="4"/>
      <c r="R36" s="4"/>
      <c r="S36" s="1">
        <v>27.8</v>
      </c>
      <c r="T36" s="4"/>
      <c r="U36" s="4"/>
      <c r="V36" s="1">
        <v>10</v>
      </c>
      <c r="W36" s="4"/>
      <c r="X36" s="4"/>
      <c r="Y36" s="1">
        <v>10</v>
      </c>
      <c r="Z36" s="4"/>
      <c r="AA36" s="4"/>
      <c r="AB36" s="1">
        <v>20</v>
      </c>
      <c r="AC36" s="4"/>
      <c r="AD36" s="4"/>
      <c r="AE36" s="1">
        <v>16.2</v>
      </c>
      <c r="AF36" s="4">
        <v>30</v>
      </c>
      <c r="AG36" s="1">
        <f t="shared" si="0"/>
        <v>300</v>
      </c>
      <c r="AH36" s="2">
        <f t="shared" si="1"/>
        <v>162.39999999999998</v>
      </c>
      <c r="AI36" s="3">
        <f t="shared" si="2"/>
        <v>-45.866666666666674</v>
      </c>
      <c r="AJ36" s="2">
        <f t="shared" si="3"/>
        <v>16.5</v>
      </c>
      <c r="AK36" s="19">
        <f t="shared" si="4"/>
        <v>165</v>
      </c>
      <c r="AL36" s="2">
        <f t="shared" si="5"/>
        <v>162.39999999999998</v>
      </c>
      <c r="AM36" s="3">
        <f t="shared" si="6"/>
        <v>-1.5757575757575921</v>
      </c>
    </row>
    <row r="37" spans="1:39" x14ac:dyDescent="0.25">
      <c r="A37" s="12" t="s">
        <v>28</v>
      </c>
      <c r="B37" s="2"/>
      <c r="C37" s="2"/>
      <c r="D37" s="1"/>
      <c r="E37" s="4"/>
      <c r="F37" s="4"/>
      <c r="G37" s="1"/>
      <c r="H37" s="4"/>
      <c r="I37" s="4"/>
      <c r="J37" s="1"/>
      <c r="K37" s="4"/>
      <c r="L37" s="4"/>
      <c r="M37" s="1"/>
      <c r="N37" s="4"/>
      <c r="O37" s="4"/>
      <c r="P37" s="1"/>
      <c r="Q37" s="4"/>
      <c r="R37" s="4"/>
      <c r="S37" s="1"/>
      <c r="T37" s="4"/>
      <c r="U37" s="4"/>
      <c r="V37" s="1"/>
      <c r="W37" s="4"/>
      <c r="X37" s="4"/>
      <c r="Y37" s="1"/>
      <c r="Z37" s="4"/>
      <c r="AA37" s="4"/>
      <c r="AB37" s="1"/>
      <c r="AC37" s="4"/>
      <c r="AD37" s="4"/>
      <c r="AE37" s="1"/>
      <c r="AF37" s="4">
        <v>10</v>
      </c>
      <c r="AG37" s="1">
        <f t="shared" si="0"/>
        <v>100</v>
      </c>
      <c r="AH37" s="2">
        <f t="shared" si="1"/>
        <v>0</v>
      </c>
      <c r="AI37" s="3">
        <f t="shared" si="2"/>
        <v>-100</v>
      </c>
      <c r="AJ37" s="2">
        <f t="shared" si="3"/>
        <v>5.5</v>
      </c>
      <c r="AK37" s="19">
        <f t="shared" si="4"/>
        <v>55</v>
      </c>
      <c r="AL37" s="2">
        <f t="shared" si="5"/>
        <v>0</v>
      </c>
      <c r="AM37" s="3">
        <f t="shared" si="6"/>
        <v>-100</v>
      </c>
    </row>
    <row r="38" spans="1:39" x14ac:dyDescent="0.25">
      <c r="A38" s="12" t="s">
        <v>29</v>
      </c>
      <c r="B38" s="2">
        <v>1</v>
      </c>
      <c r="C38" s="2">
        <v>1</v>
      </c>
      <c r="D38" s="1">
        <v>2</v>
      </c>
      <c r="E38" s="4"/>
      <c r="F38" s="4"/>
      <c r="G38" s="1"/>
      <c r="H38" s="4"/>
      <c r="I38" s="4"/>
      <c r="J38" s="1">
        <v>1</v>
      </c>
      <c r="K38" s="4"/>
      <c r="L38" s="4"/>
      <c r="M38" s="1"/>
      <c r="N38" s="4"/>
      <c r="O38" s="4"/>
      <c r="P38" s="1">
        <v>1</v>
      </c>
      <c r="Q38" s="4"/>
      <c r="R38" s="4"/>
      <c r="S38" s="1">
        <v>1</v>
      </c>
      <c r="T38" s="4"/>
      <c r="U38" s="4"/>
      <c r="V38" s="1">
        <v>1</v>
      </c>
      <c r="W38" s="4"/>
      <c r="X38" s="4"/>
      <c r="Y38" s="1"/>
      <c r="Z38" s="4"/>
      <c r="AA38" s="4"/>
      <c r="AB38" s="1">
        <v>1</v>
      </c>
      <c r="AC38" s="4"/>
      <c r="AD38" s="4"/>
      <c r="AE38" s="1">
        <v>1</v>
      </c>
      <c r="AF38" s="4">
        <v>1</v>
      </c>
      <c r="AG38" s="1">
        <f t="shared" si="0"/>
        <v>10</v>
      </c>
      <c r="AH38" s="2">
        <f t="shared" si="1"/>
        <v>8</v>
      </c>
      <c r="AI38" s="3">
        <f t="shared" si="2"/>
        <v>-20</v>
      </c>
      <c r="AJ38" s="2">
        <f t="shared" si="3"/>
        <v>0.55000000000000004</v>
      </c>
      <c r="AK38" s="19">
        <f t="shared" si="4"/>
        <v>5.5</v>
      </c>
      <c r="AL38" s="2">
        <f t="shared" si="5"/>
        <v>8</v>
      </c>
      <c r="AM38" s="3">
        <f t="shared" si="6"/>
        <v>45.454545454545467</v>
      </c>
    </row>
    <row r="39" spans="1:39" x14ac:dyDescent="0.25">
      <c r="A39" s="12" t="s">
        <v>30</v>
      </c>
      <c r="B39" s="2"/>
      <c r="C39" s="2"/>
      <c r="D39" s="1"/>
      <c r="E39" s="4"/>
      <c r="F39" s="4"/>
      <c r="G39" s="1">
        <v>4</v>
      </c>
      <c r="H39" s="4"/>
      <c r="I39" s="4"/>
      <c r="J39" s="1"/>
      <c r="K39" s="4"/>
      <c r="L39" s="4"/>
      <c r="M39" s="1"/>
      <c r="N39" s="4"/>
      <c r="O39" s="4"/>
      <c r="P39" s="1"/>
      <c r="Q39" s="4"/>
      <c r="R39" s="4"/>
      <c r="S39" s="1"/>
      <c r="T39" s="4"/>
      <c r="U39" s="4"/>
      <c r="V39" s="1"/>
      <c r="W39" s="4"/>
      <c r="X39" s="4"/>
      <c r="Y39" s="1"/>
      <c r="Z39" s="4"/>
      <c r="AA39" s="4"/>
      <c r="AB39" s="1"/>
      <c r="AC39" s="4"/>
      <c r="AD39" s="4"/>
      <c r="AE39" s="1"/>
      <c r="AF39" s="4">
        <v>1</v>
      </c>
      <c r="AG39" s="1">
        <f t="shared" si="0"/>
        <v>10</v>
      </c>
      <c r="AH39" s="2">
        <f t="shared" si="1"/>
        <v>4</v>
      </c>
      <c r="AI39" s="3">
        <f t="shared" si="2"/>
        <v>-60</v>
      </c>
      <c r="AJ39" s="2">
        <f t="shared" si="3"/>
        <v>0.55000000000000004</v>
      </c>
      <c r="AK39" s="19">
        <f t="shared" si="4"/>
        <v>5.5</v>
      </c>
      <c r="AL39" s="2">
        <f t="shared" si="5"/>
        <v>4</v>
      </c>
      <c r="AM39" s="3">
        <f t="shared" si="6"/>
        <v>-27.272727272727266</v>
      </c>
    </row>
    <row r="40" spans="1:39" x14ac:dyDescent="0.25">
      <c r="A40" s="12" t="s">
        <v>47</v>
      </c>
      <c r="B40" s="2"/>
      <c r="C40" s="2"/>
      <c r="D40" s="1"/>
      <c r="E40" s="4"/>
      <c r="F40" s="4"/>
      <c r="G40" s="1"/>
      <c r="H40" s="4"/>
      <c r="I40" s="4"/>
      <c r="J40" s="1"/>
      <c r="K40" s="4"/>
      <c r="L40" s="4"/>
      <c r="M40" s="1">
        <v>8</v>
      </c>
      <c r="N40" s="4"/>
      <c r="O40" s="4"/>
      <c r="P40" s="1"/>
      <c r="Q40" s="4"/>
      <c r="R40" s="4"/>
      <c r="S40" s="1"/>
      <c r="T40" s="4"/>
      <c r="U40" s="4"/>
      <c r="V40" s="1"/>
      <c r="W40" s="4"/>
      <c r="X40" s="4"/>
      <c r="Y40" s="1">
        <v>8</v>
      </c>
      <c r="Z40" s="4"/>
      <c r="AA40" s="4"/>
      <c r="AB40" s="1"/>
      <c r="AC40" s="4"/>
      <c r="AD40" s="4"/>
      <c r="AE40" s="1"/>
      <c r="AF40" s="4">
        <v>2</v>
      </c>
      <c r="AG40" s="1">
        <f t="shared" si="0"/>
        <v>20</v>
      </c>
      <c r="AH40" s="2">
        <f t="shared" si="1"/>
        <v>16</v>
      </c>
      <c r="AI40" s="3">
        <f t="shared" si="2"/>
        <v>-20</v>
      </c>
      <c r="AJ40" s="2">
        <f t="shared" si="3"/>
        <v>1.1000000000000001</v>
      </c>
      <c r="AK40" s="19">
        <f t="shared" si="4"/>
        <v>11</v>
      </c>
      <c r="AL40" s="2">
        <f t="shared" si="5"/>
        <v>16</v>
      </c>
      <c r="AM40" s="3">
        <f t="shared" si="6"/>
        <v>45.454545454545467</v>
      </c>
    </row>
    <row r="41" spans="1:39" x14ac:dyDescent="0.25">
      <c r="A41" s="12" t="s">
        <v>48</v>
      </c>
      <c r="B41" s="2"/>
      <c r="C41" s="2"/>
      <c r="D41" s="1"/>
      <c r="E41" s="4"/>
      <c r="F41" s="4"/>
      <c r="G41" s="1"/>
      <c r="H41" s="4"/>
      <c r="I41" s="4"/>
      <c r="J41" s="1"/>
      <c r="K41" s="4"/>
      <c r="L41" s="4"/>
      <c r="M41" s="1"/>
      <c r="N41" s="4"/>
      <c r="O41" s="4"/>
      <c r="P41" s="1"/>
      <c r="Q41" s="4"/>
      <c r="R41" s="4"/>
      <c r="S41" s="1"/>
      <c r="T41" s="4"/>
      <c r="U41" s="4"/>
      <c r="V41" s="1"/>
      <c r="W41" s="4"/>
      <c r="X41" s="4"/>
      <c r="Y41" s="1"/>
      <c r="Z41" s="4"/>
      <c r="AA41" s="4"/>
      <c r="AB41" s="1"/>
      <c r="AC41" s="4"/>
      <c r="AD41" s="4"/>
      <c r="AE41" s="1"/>
      <c r="AF41" s="4">
        <v>3</v>
      </c>
      <c r="AG41" s="1">
        <f t="shared" si="0"/>
        <v>30</v>
      </c>
      <c r="AH41" s="2">
        <f t="shared" si="1"/>
        <v>0</v>
      </c>
      <c r="AI41" s="3">
        <f t="shared" si="2"/>
        <v>-100</v>
      </c>
      <c r="AJ41" s="2">
        <f t="shared" si="3"/>
        <v>1.6500000000000001</v>
      </c>
      <c r="AK41" s="19">
        <f t="shared" si="4"/>
        <v>16.5</v>
      </c>
      <c r="AL41" s="2">
        <f t="shared" si="5"/>
        <v>0</v>
      </c>
      <c r="AM41" s="3">
        <f t="shared" si="6"/>
        <v>-100</v>
      </c>
    </row>
    <row r="42" spans="1:39" x14ac:dyDescent="0.25">
      <c r="A42" s="12" t="s">
        <v>31</v>
      </c>
      <c r="B42" s="2">
        <v>0.1</v>
      </c>
      <c r="C42" s="2">
        <v>0.1</v>
      </c>
      <c r="D42" s="1">
        <v>0.7</v>
      </c>
      <c r="E42" s="4"/>
      <c r="F42" s="4"/>
      <c r="G42" s="1">
        <v>2.4</v>
      </c>
      <c r="H42" s="4"/>
      <c r="I42" s="4"/>
      <c r="J42" s="1">
        <v>1.3</v>
      </c>
      <c r="K42" s="4"/>
      <c r="L42" s="4"/>
      <c r="M42" s="1">
        <v>2</v>
      </c>
      <c r="N42" s="4"/>
      <c r="O42" s="4"/>
      <c r="P42" s="1">
        <v>1.7</v>
      </c>
      <c r="Q42" s="4"/>
      <c r="R42" s="4"/>
      <c r="S42" s="1">
        <v>0.66</v>
      </c>
      <c r="T42" s="4"/>
      <c r="U42" s="4"/>
      <c r="V42" s="1">
        <v>1</v>
      </c>
      <c r="W42" s="4"/>
      <c r="X42" s="4"/>
      <c r="Y42" s="1">
        <v>1.7</v>
      </c>
      <c r="Z42" s="4"/>
      <c r="AA42" s="4"/>
      <c r="AB42" s="1">
        <v>0.8</v>
      </c>
      <c r="AC42" s="4"/>
      <c r="AD42" s="4"/>
      <c r="AE42" s="1">
        <v>2.6</v>
      </c>
      <c r="AF42" s="4">
        <v>3</v>
      </c>
      <c r="AG42" s="1">
        <f t="shared" si="0"/>
        <v>30</v>
      </c>
      <c r="AH42" s="2">
        <f t="shared" si="1"/>
        <v>14.86</v>
      </c>
      <c r="AI42" s="3">
        <f t="shared" si="2"/>
        <v>-50.466666666666669</v>
      </c>
      <c r="AJ42" s="2">
        <f t="shared" si="3"/>
        <v>1.6500000000000001</v>
      </c>
      <c r="AK42" s="19">
        <f t="shared" si="4"/>
        <v>16.5</v>
      </c>
      <c r="AL42" s="2">
        <f t="shared" si="5"/>
        <v>14.86</v>
      </c>
      <c r="AM42" s="3">
        <f t="shared" si="6"/>
        <v>-9.9393939393939519</v>
      </c>
    </row>
    <row r="43" spans="1:39" x14ac:dyDescent="0.25">
      <c r="A43" s="12" t="s">
        <v>32</v>
      </c>
      <c r="B43" s="2"/>
      <c r="C43" s="2"/>
      <c r="D43" s="1"/>
      <c r="E43" s="4"/>
      <c r="F43" s="4"/>
      <c r="G43" s="1"/>
      <c r="H43" s="4"/>
      <c r="I43" s="4"/>
      <c r="J43" s="1"/>
      <c r="K43" s="4"/>
      <c r="L43" s="4"/>
      <c r="M43" s="1"/>
      <c r="N43" s="4"/>
      <c r="O43" s="4"/>
      <c r="P43" s="1"/>
      <c r="Q43" s="4"/>
      <c r="R43" s="4"/>
      <c r="S43" s="1"/>
      <c r="T43" s="4"/>
      <c r="U43" s="4"/>
      <c r="V43" s="1"/>
      <c r="W43" s="4"/>
      <c r="X43" s="4"/>
      <c r="Y43" s="1"/>
      <c r="Z43" s="4"/>
      <c r="AA43" s="4"/>
      <c r="AB43" s="1"/>
      <c r="AC43" s="4"/>
      <c r="AD43" s="4"/>
      <c r="AE43" s="1"/>
      <c r="AF43" s="4">
        <v>0.2</v>
      </c>
      <c r="AG43" s="1">
        <f t="shared" si="0"/>
        <v>2</v>
      </c>
      <c r="AH43" s="2">
        <f t="shared" si="1"/>
        <v>0</v>
      </c>
      <c r="AI43" s="3">
        <f t="shared" si="2"/>
        <v>-100</v>
      </c>
      <c r="AJ43" s="2">
        <f t="shared" si="3"/>
        <v>0.11000000000000001</v>
      </c>
      <c r="AK43" s="19">
        <f t="shared" si="4"/>
        <v>1.1000000000000001</v>
      </c>
      <c r="AL43" s="2">
        <f t="shared" si="5"/>
        <v>0</v>
      </c>
      <c r="AM43" s="3">
        <f t="shared" si="6"/>
        <v>-100</v>
      </c>
    </row>
    <row r="44" spans="1:39" ht="1.5" hidden="1" customHeight="1" x14ac:dyDescent="0.25">
      <c r="A44" s="12" t="s">
        <v>38</v>
      </c>
      <c r="B44" s="2"/>
      <c r="C44" s="2"/>
      <c r="D44" s="1">
        <f t="shared" ref="D44" si="7">SUM(B44:C44)</f>
        <v>0</v>
      </c>
      <c r="E44" s="4"/>
      <c r="F44" s="4"/>
      <c r="G44" s="1">
        <f t="shared" ref="G44" si="8">SUM(E44:F44)</f>
        <v>0</v>
      </c>
      <c r="H44" s="4"/>
      <c r="I44" s="4"/>
      <c r="J44" s="1">
        <f t="shared" ref="J44" si="9">SUM(H44:I44)</f>
        <v>0</v>
      </c>
      <c r="K44" s="4"/>
      <c r="L44" s="4"/>
      <c r="M44" s="1">
        <f t="shared" ref="M44" si="10">SUM(K44:L44)</f>
        <v>0</v>
      </c>
      <c r="N44" s="4"/>
      <c r="O44" s="4"/>
      <c r="P44" s="1">
        <f t="shared" ref="P44" si="11">SUM(N44:O44)</f>
        <v>0</v>
      </c>
      <c r="Q44" s="4"/>
      <c r="R44" s="4"/>
      <c r="S44" s="1">
        <f t="shared" ref="S44" si="12">SUM(Q44:R44)</f>
        <v>0</v>
      </c>
      <c r="T44" s="4"/>
      <c r="U44" s="4"/>
      <c r="V44" s="1">
        <f t="shared" ref="V44" si="13">SUM(T44:U44)</f>
        <v>0</v>
      </c>
      <c r="W44" s="4"/>
      <c r="X44" s="4"/>
      <c r="Y44" s="1">
        <f t="shared" ref="Y44" si="14">SUM(W44:X44)</f>
        <v>0</v>
      </c>
      <c r="Z44" s="4"/>
      <c r="AA44" s="4"/>
      <c r="AB44" s="1">
        <f t="shared" ref="AB44" si="15">SUM(Z44:AA44)</f>
        <v>0</v>
      </c>
      <c r="AC44" s="4"/>
      <c r="AD44" s="4"/>
      <c r="AE44" s="1">
        <f t="shared" ref="AE44" si="16">SUM(AC44:AD44)</f>
        <v>0</v>
      </c>
      <c r="AF44" s="4">
        <v>0</v>
      </c>
      <c r="AG44" s="1">
        <f t="shared" si="0"/>
        <v>0</v>
      </c>
      <c r="AH44" s="2">
        <f t="shared" si="1"/>
        <v>0</v>
      </c>
      <c r="AI44" s="3" t="e">
        <f t="shared" si="2"/>
        <v>#DIV/0!</v>
      </c>
      <c r="AJ44" s="2">
        <f t="shared" si="3"/>
        <v>0</v>
      </c>
      <c r="AK44" s="19">
        <f t="shared" si="4"/>
        <v>0</v>
      </c>
      <c r="AL44" s="2">
        <f t="shared" si="5"/>
        <v>0</v>
      </c>
      <c r="AM44" s="3" t="e">
        <f t="shared" si="6"/>
        <v>#DIV/0!</v>
      </c>
    </row>
    <row r="45" spans="1:39" x14ac:dyDescent="0.25">
      <c r="A45" s="12" t="s">
        <v>49</v>
      </c>
      <c r="B45" s="2"/>
      <c r="C45" s="2"/>
      <c r="D45" s="1"/>
      <c r="E45" s="4"/>
      <c r="F45" s="4"/>
      <c r="G45" s="1">
        <v>0.05</v>
      </c>
      <c r="H45" s="4"/>
      <c r="I45" s="4"/>
      <c r="J45" s="1">
        <v>0.01</v>
      </c>
      <c r="K45" s="4"/>
      <c r="L45" s="4"/>
      <c r="M45" s="1"/>
      <c r="N45" s="4"/>
      <c r="O45" s="4"/>
      <c r="P45" s="1"/>
      <c r="Q45" s="4"/>
      <c r="R45" s="4"/>
      <c r="S45" s="1"/>
      <c r="T45" s="4"/>
      <c r="U45" s="4"/>
      <c r="V45" s="1"/>
      <c r="W45" s="4"/>
      <c r="X45" s="4"/>
      <c r="Y45" s="1"/>
      <c r="Z45" s="4"/>
      <c r="AA45" s="4"/>
      <c r="AB45" s="1">
        <v>0.01</v>
      </c>
      <c r="AC45" s="4"/>
      <c r="AD45" s="4"/>
      <c r="AE45" s="1">
        <v>0.05</v>
      </c>
      <c r="AF45" s="4">
        <v>2</v>
      </c>
      <c r="AG45" s="1">
        <f t="shared" si="0"/>
        <v>20</v>
      </c>
      <c r="AH45" s="2">
        <f t="shared" si="1"/>
        <v>0.12000000000000001</v>
      </c>
      <c r="AI45" s="3">
        <f t="shared" si="2"/>
        <v>-99.4</v>
      </c>
      <c r="AJ45" s="2">
        <f t="shared" si="3"/>
        <v>1.1000000000000001</v>
      </c>
      <c r="AK45" s="19">
        <f t="shared" si="4"/>
        <v>11</v>
      </c>
      <c r="AL45" s="2">
        <f t="shared" si="5"/>
        <v>0.12000000000000001</v>
      </c>
      <c r="AM45" s="3">
        <f t="shared" si="6"/>
        <v>-98.909090909090907</v>
      </c>
    </row>
    <row r="47" spans="1:39" ht="40.5" customHeight="1" x14ac:dyDescent="0.25">
      <c r="A47" s="36" t="s">
        <v>43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9" spans="1:16" x14ac:dyDescent="0.25">
      <c r="A49" s="27" t="s">
        <v>53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5">
      <c r="A50" s="16" t="s">
        <v>55</v>
      </c>
    </row>
  </sheetData>
  <mergeCells count="21">
    <mergeCell ref="M9:X9"/>
    <mergeCell ref="B10:AE10"/>
    <mergeCell ref="AI10:AI11"/>
    <mergeCell ref="A10:A11"/>
    <mergeCell ref="AF10:AF11"/>
    <mergeCell ref="AG10:AG11"/>
    <mergeCell ref="AH10:AH11"/>
    <mergeCell ref="AJ10:AJ11"/>
    <mergeCell ref="AL10:AL11"/>
    <mergeCell ref="AM10:AM11"/>
    <mergeCell ref="AK10:AK11"/>
    <mergeCell ref="A49:P49"/>
    <mergeCell ref="AJ17:AJ18"/>
    <mergeCell ref="AK17:AK18"/>
    <mergeCell ref="AL17:AL18"/>
    <mergeCell ref="AM17:AM18"/>
    <mergeCell ref="AJ27:AJ28"/>
    <mergeCell ref="AK27:AK28"/>
    <mergeCell ref="AL27:AL28"/>
    <mergeCell ref="AM27:AM28"/>
    <mergeCell ref="A47:AB47"/>
  </mergeCells>
  <pageMargins left="0.25" right="0.17" top="0.75" bottom="0.75" header="0.32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МУП КСП</cp:lastModifiedBy>
  <cp:lastPrinted>2025-01-31T07:49:48Z</cp:lastPrinted>
  <dcterms:created xsi:type="dcterms:W3CDTF">2020-02-13T19:55:10Z</dcterms:created>
  <dcterms:modified xsi:type="dcterms:W3CDTF">2025-01-31T07:49:56Z</dcterms:modified>
</cp:coreProperties>
</file>